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DieseArbeitsmappe"/>
  <bookViews>
    <workbookView xWindow="0" yWindow="0" windowWidth="28725" windowHeight="12720" activeTab="0"/>
  </bookViews>
  <sheets>
    <sheet name="Wirtschaftlichkeitslücke" sheetId="2" r:id="rId1"/>
    <sheet name="Einnahmen und Ausgaben" sheetId="3"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<sst xmlns="http://schemas.openxmlformats.org/spreadsheetml/2006/main" count="163" uniqueCount="101">
  <si>
    <t>Unversiegelt</t>
  </si>
  <si>
    <t>Versiegelt</t>
  </si>
  <si>
    <t>Oberirdische Leitungsverläufe</t>
  </si>
  <si>
    <t>Leerrohr</t>
  </si>
  <si>
    <t>Masten</t>
  </si>
  <si>
    <t>Glasfaser</t>
  </si>
  <si>
    <t>Sonstige Kosten für passive Infrastruktur</t>
  </si>
  <si>
    <t>Sender/Empfänger Einheit</t>
  </si>
  <si>
    <t>POP / GPON</t>
  </si>
  <si>
    <t>Sonstige Kosten für aktive Infrastruktur</t>
  </si>
  <si>
    <t>Landkreis</t>
  </si>
  <si>
    <t>Ausbaugebiet</t>
  </si>
  <si>
    <t>verwendete Technologien zur Backbone-Anbindung</t>
  </si>
  <si>
    <t xml:space="preserve">verwendete Technologien zur Anbindung der Haushalte </t>
  </si>
  <si>
    <t>ø-Kosten Tiefbau unversiegelt [€/m]</t>
  </si>
  <si>
    <t>ø-Kosten Tiefbau versiegelt [€/m]</t>
  </si>
  <si>
    <t>ø-Kosten DSLAM [€/Stk.]</t>
  </si>
  <si>
    <t>ø-Kosten Leerrohre [€/m]</t>
  </si>
  <si>
    <t>ø-Kosten Glasfaser [€/m]</t>
  </si>
  <si>
    <t>ø-Kosten</t>
  </si>
  <si>
    <t>ø-Kosten + 15%</t>
  </si>
  <si>
    <t>ø-Kosten - 15%</t>
  </si>
  <si>
    <t>Netzaufbau</t>
  </si>
  <si>
    <t>Tiefbauarbeiten</t>
  </si>
  <si>
    <t>Sonstige Tiefbaukosten</t>
  </si>
  <si>
    <t>Passive Infrastruktur</t>
  </si>
  <si>
    <t>Kosten Hausanschlüsse/ Schächte/ Verzweiger/ Splitter/ sonst. Abschlusseinrichtungen</t>
  </si>
  <si>
    <t>Aktive Infrastruktur</t>
  </si>
  <si>
    <t>DSLAMS</t>
  </si>
  <si>
    <t>Summe Investitionskosten</t>
  </si>
  <si>
    <t>darin enthaltene Investitionskosten für die Errichtung der Infrastruktur durch einen Dritten mit anschließender entgeltlicher Nutzungsüberlassung an den Netzbetreiber</t>
  </si>
  <si>
    <t>verbleiben maximal umlegungsfähig</t>
  </si>
  <si>
    <t>davon in die Wirtschaftlichkeitslücke umgelegt</t>
  </si>
  <si>
    <t>Netzbetrieb: Alle Einnahmen im Rahmen der vorbezeichneten Nutzungsverhältnisse:</t>
  </si>
  <si>
    <t>Einnahmen aus der Nutzungsüberlassung an Dritte</t>
  </si>
  <si>
    <t>Erwartete Einnahmen aus Vermarktung von Vorleistungsprodukten</t>
  </si>
  <si>
    <t>Sonstige erwartete Einnahmen im Rahmen des Vorhabens, z.B. Erlöse aus Verkauf im Bereich der errichteten Infrastruktur</t>
  </si>
  <si>
    <t>Summe der Einnahmen</t>
  </si>
  <si>
    <t>Barwertfaktor</t>
  </si>
  <si>
    <t>Barwert (Einnahmen)</t>
  </si>
  <si>
    <t>Netzbetrieb: Kosten</t>
  </si>
  <si>
    <t>Kosten für Vorleistungsprodukte</t>
  </si>
  <si>
    <t>Unmittelbare Betriebskosten der errichteten Infrastruktur</t>
  </si>
  <si>
    <t>Sonstige operative Betriebskosten</t>
  </si>
  <si>
    <t>Finanzierungskosten (ohne Tilgung)</t>
  </si>
  <si>
    <t>Summe der zu berücksichtigenden Kosten</t>
  </si>
  <si>
    <t>Barwert (Kosten)</t>
  </si>
  <si>
    <t>Summe</t>
  </si>
  <si>
    <t>Jahr 1</t>
  </si>
  <si>
    <t>Jahr 2</t>
  </si>
  <si>
    <t>Jahr 3</t>
  </si>
  <si>
    <t>Jahr 4</t>
  </si>
  <si>
    <t>Jahr 5</t>
  </si>
  <si>
    <t>Jahr 6</t>
  </si>
  <si>
    <t>Jahr 7</t>
  </si>
  <si>
    <t>vor Inbetrieb-nahme</t>
  </si>
  <si>
    <t>Einheiten</t>
  </si>
  <si>
    <t>Meter / Anzahl</t>
  </si>
  <si>
    <t>Kosten / Einheit</t>
  </si>
  <si>
    <t xml:space="preserve">Wirtschaftlichkeitslücke </t>
  </si>
  <si>
    <t>Anzahl Bestandskunden</t>
  </si>
  <si>
    <t>Neukunden im laufenden Jahr</t>
  </si>
  <si>
    <t>Kundenzahlen</t>
  </si>
  <si>
    <t>Abweichung von ø-Kosten</t>
  </si>
  <si>
    <t>Jahr 8</t>
  </si>
  <si>
    <t>Jahr 9</t>
  </si>
  <si>
    <t>Jahr 10</t>
  </si>
  <si>
    <t>Jahr 11</t>
  </si>
  <si>
    <t>Jahr 12</t>
  </si>
  <si>
    <t>Jahr 13</t>
  </si>
  <si>
    <t>Jahr 14</t>
  </si>
  <si>
    <t>Jahr 15</t>
  </si>
  <si>
    <t>Jahr 16</t>
  </si>
  <si>
    <t>Jahr 17</t>
  </si>
  <si>
    <t>Jahr 18</t>
  </si>
  <si>
    <t>Jahr 19</t>
  </si>
  <si>
    <t>Jahr 20</t>
  </si>
  <si>
    <t>Jahr 21</t>
  </si>
  <si>
    <t>Jahr 22</t>
  </si>
  <si>
    <t>Jahr 23</t>
  </si>
  <si>
    <t>Jahr 24</t>
  </si>
  <si>
    <t>Jahr 25</t>
  </si>
  <si>
    <t>Jahr 26</t>
  </si>
  <si>
    <t>Jahr 27</t>
  </si>
  <si>
    <t>Jahr 28</t>
  </si>
  <si>
    <t>Jahr 29</t>
  </si>
  <si>
    <t>Jahr 30</t>
  </si>
  <si>
    <t>Summe der Barwerte</t>
  </si>
  <si>
    <t>Barwert Einnahmen (Übertrag Einnahmen &amp; Ausgaben)</t>
  </si>
  <si>
    <t>Barwert Kosten (Übertrag Einnahmen &amp; Ausgaben)</t>
  </si>
  <si>
    <t xml:space="preserve">Bitte füllen Sie alle für Ihr Projekt relevanten Daten in die grün gefärbten Felder ein. Einnahmen wie Ausgaben sind immer als positiver Wert einzugeben. 
Wird nach der Eingabe der Hardware im Bereich Netzaufbau eines oder mehrere Felder in der Spalte Abweichung von ø-Kosten rot, ist zusätzlich eine schriftliche Erklärung für die Abweichung abzugeben.
Bitte füllen Sie auch das Tabellenblatt "Einnahmen und Ausgaben" aus.
</t>
  </si>
  <si>
    <t>Abzinsungssatz</t>
  </si>
  <si>
    <t>Ausbaujahr / Jahr 0</t>
  </si>
  <si>
    <t>Einnahmen durch vorhandene Kunden</t>
  </si>
  <si>
    <t>Einnahmen durch neue Kunden</t>
  </si>
  <si>
    <t>In den hellgrau hinterlegten Zellen haben Sie die Möglichkeit eigene Eingaben zu tätigen</t>
  </si>
  <si>
    <t>Angaben zu Einnahmen und Ausgaben</t>
  </si>
  <si>
    <t>Übertrag: in die Wirtschaftlichkeitslücke umgelegte Investitionskosten</t>
  </si>
  <si>
    <t>Anteil der Gesamtkosten, der dem Anteil von nicht mit mind. 50 Mbit/s versorgten Haushalten im Planungsgebiet entspricht</t>
  </si>
  <si>
    <t>TK-Anbieter</t>
  </si>
  <si>
    <r>
      <t>Angaben zur Wirtschaftlichkeitslücke</t>
    </r>
    <r>
      <rPr>
        <sz val="8"/>
        <color theme="1"/>
        <rFont val="Arial"/>
        <family val="2"/>
      </rPr>
      <t xml:space="preserve">                             </t>
    </r>
    <r>
      <rPr>
        <sz val="7"/>
        <color theme="1"/>
        <rFont val="Arial"/>
        <family val="2"/>
      </rPr>
      <t>(Version vom 01.06.2017)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</si>
</sst>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2">
    <font>
      <sz val="11"/>
      <color theme="1"/>
      <name val="Calibri"/>
      <family val="2"/>
      <scheme val="minor"/>
    </font>
    <font>
      <sz val="10"/>
      <name val="Arial"/>
      <family val="2"/>
    </font>
    <font>
      <b/>
      <sz val="12"/>
      <color theme="1"/>
      <name val="Arial"/>
      <family val="2"/>
    </font>
    <font>
      <sz val="8"/>
      <color theme="1"/>
      <name val="Arial"/>
      <family val="2"/>
    </font>
    <font>
      <sz val="9"/>
      <color theme="1"/>
      <name val="Arial"/>
      <family val="2"/>
    </font>
    <font>
      <b/>
      <sz val="8"/>
      <color theme="1"/>
      <name val="Arial"/>
      <family val="2"/>
    </font>
    <font>
      <b/>
      <sz val="8"/>
      <name val="Arial"/>
      <family val="2"/>
    </font>
    <font>
      <sz val="8"/>
      <name val="Arial"/>
      <family val="2"/>
    </font>
    <font>
      <b/>
      <sz val="11"/>
      <color theme="1"/>
      <name val="Calibri"/>
      <family val="2"/>
      <scheme val="minor"/>
    </font>
    <font>
      <b/>
      <sz val="8"/>
      <color theme="1"/>
      <name val="Calibri"/>
      <family val="2"/>
      <scheme val="minor"/>
    </font>
    <font>
      <sz val="11"/>
      <color theme="0"/>
      <name val="Calibri"/>
      <family val="2"/>
      <scheme val="minor"/>
    </font>
    <font>
      <sz val="7"/>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3" tint="0.7999799847602844"/>
        <bgColor indexed="64"/>
      </patternFill>
    </fill>
  </fills>
  <borders count="33">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bottom style="thin"/>
    </border>
    <border>
      <left/>
      <right style="thin"/>
      <top/>
      <bottom style="thin"/>
    </border>
    <border>
      <left style="thin"/>
      <right/>
      <top/>
      <bottom/>
    </border>
    <border>
      <left/>
      <right style="thin"/>
      <top/>
      <bottom/>
    </border>
    <border>
      <left/>
      <right/>
      <top/>
      <bottom style="medium"/>
    </border>
    <border>
      <left/>
      <right/>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style="medium"/>
      <bottom/>
    </border>
    <border>
      <left/>
      <right style="medium"/>
      <top style="medium"/>
      <bottom/>
    </border>
    <border>
      <left/>
      <right style="medium"/>
      <top/>
      <bottom/>
    </border>
    <border>
      <left style="thin"/>
      <right/>
      <top/>
      <bottom style="medium"/>
    </border>
    <border>
      <left/>
      <right style="medium"/>
      <top/>
      <bottom style="medium"/>
    </border>
    <border>
      <left/>
      <right/>
      <top style="thin"/>
      <bottom style="thin"/>
    </border>
    <border>
      <left/>
      <right style="medium"/>
      <top style="thin"/>
      <bottom style="thin"/>
    </border>
    <border>
      <left/>
      <right/>
      <top style="medium"/>
      <bottom style="medium"/>
    </border>
    <border>
      <left style="medium"/>
      <right/>
      <top style="thin"/>
      <bottom style="thin"/>
    </border>
    <border>
      <left/>
      <right style="thin"/>
      <top style="thin"/>
      <bottom style="thin"/>
    </border>
    <border>
      <left/>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04">
    <xf numFmtId="0" fontId="0" fillId="0" borderId="0" xfId="0"/>
    <xf numFmtId="0" fontId="3" fillId="0" borderId="0" xfId="0" applyFont="1" applyBorder="1"/>
    <xf numFmtId="0" fontId="4" fillId="0" borderId="0" xfId="0" applyFont="1" applyBorder="1"/>
    <xf numFmtId="0" fontId="4" fillId="0" borderId="0" xfId="0" applyFont="1"/>
    <xf numFmtId="0" fontId="3" fillId="2" borderId="1" xfId="0" applyFont="1" applyFill="1" applyBorder="1"/>
    <xf numFmtId="0" fontId="3" fillId="2" borderId="2" xfId="0" applyFont="1" applyFill="1" applyBorder="1"/>
    <xf numFmtId="0" fontId="3" fillId="2" borderId="3" xfId="0" applyFont="1" applyFill="1" applyBorder="1" applyAlignment="1">
      <alignment vertical="top"/>
    </xf>
    <xf numFmtId="0" fontId="3" fillId="0" borderId="0" xfId="0" applyFont="1"/>
    <xf numFmtId="0" fontId="5" fillId="3" borderId="1" xfId="0" applyFont="1" applyFill="1" applyBorder="1"/>
    <xf numFmtId="0" fontId="3" fillId="2" borderId="3" xfId="0" applyFont="1" applyFill="1" applyBorder="1"/>
    <xf numFmtId="0" fontId="3" fillId="0" borderId="4" xfId="0" applyFont="1" applyBorder="1" applyProtection="1">
      <protection locked="0"/>
    </xf>
    <xf numFmtId="0" fontId="3" fillId="2" borderId="1" xfId="0" applyFont="1" applyFill="1" applyBorder="1" applyAlignment="1">
      <alignment vertical="center"/>
    </xf>
    <xf numFmtId="0" fontId="3" fillId="2" borderId="3" xfId="0" applyFont="1" applyFill="1" applyBorder="1" applyAlignment="1">
      <alignment vertical="center"/>
    </xf>
    <xf numFmtId="1" fontId="6" fillId="3" borderId="1" xfId="20" applyNumberFormat="1" applyFont="1" applyFill="1" applyBorder="1" applyAlignment="1">
      <alignment horizontal="left" vertical="center"/>
      <protection/>
    </xf>
    <xf numFmtId="0" fontId="5" fillId="3" borderId="5" xfId="0" applyFont="1" applyFill="1" applyBorder="1" applyAlignment="1">
      <alignment horizontal="center" vertical="center" wrapText="1"/>
    </xf>
    <xf numFmtId="0" fontId="6" fillId="3" borderId="5" xfId="20" applyFont="1" applyFill="1" applyBorder="1" applyAlignment="1">
      <alignment horizontal="center" vertical="center" wrapText="1"/>
      <protection/>
    </xf>
    <xf numFmtId="0" fontId="7" fillId="3" borderId="2" xfId="20" applyFont="1" applyFill="1" applyBorder="1" applyAlignment="1">
      <alignment vertical="center"/>
      <protection/>
    </xf>
    <xf numFmtId="0" fontId="3" fillId="3" borderId="6" xfId="0" applyFont="1" applyFill="1" applyBorder="1" applyAlignment="1">
      <alignment horizontal="center" vertical="center"/>
    </xf>
    <xf numFmtId="0" fontId="3" fillId="3" borderId="6" xfId="0" applyFont="1" applyFill="1" applyBorder="1" applyAlignment="1">
      <alignment vertical="center"/>
    </xf>
    <xf numFmtId="0" fontId="7" fillId="2" borderId="2" xfId="20" applyFont="1" applyFill="1" applyBorder="1" applyAlignment="1">
      <alignment vertical="center"/>
      <protection/>
    </xf>
    <xf numFmtId="164" fontId="3" fillId="0" borderId="6" xfId="0" applyNumberFormat="1" applyFont="1" applyBorder="1" applyAlignment="1" applyProtection="1">
      <alignment vertical="center"/>
      <protection locked="0"/>
    </xf>
    <xf numFmtId="0" fontId="3" fillId="0" borderId="6" xfId="0" applyFont="1" applyBorder="1" applyAlignment="1" applyProtection="1">
      <alignment vertical="center"/>
      <protection locked="0"/>
    </xf>
    <xf numFmtId="164" fontId="3" fillId="3" borderId="6" xfId="0" applyNumberFormat="1" applyFont="1" applyFill="1" applyBorder="1" applyAlignment="1">
      <alignment vertical="center"/>
    </xf>
    <xf numFmtId="8" fontId="3" fillId="0" borderId="0" xfId="0" applyNumberFormat="1" applyFont="1"/>
    <xf numFmtId="0" fontId="3" fillId="2" borderId="7" xfId="0" applyFont="1" applyFill="1" applyBorder="1" applyAlignment="1">
      <alignment vertical="center"/>
    </xf>
    <xf numFmtId="0" fontId="3" fillId="2" borderId="8" xfId="0" applyFont="1" applyFill="1" applyBorder="1" applyAlignment="1">
      <alignment vertical="center"/>
    </xf>
    <xf numFmtId="0" fontId="7" fillId="2" borderId="9" xfId="20" applyFont="1" applyFill="1" applyBorder="1" applyAlignment="1">
      <alignment vertical="center"/>
      <protection/>
    </xf>
    <xf numFmtId="0" fontId="7" fillId="2" borderId="10" xfId="20" applyFont="1" applyFill="1" applyBorder="1" applyAlignment="1">
      <alignment vertical="center"/>
      <protection/>
    </xf>
    <xf numFmtId="0" fontId="7" fillId="2" borderId="11" xfId="20" applyFont="1" applyFill="1" applyBorder="1" applyAlignment="1">
      <alignment vertical="center"/>
      <protection/>
    </xf>
    <xf numFmtId="0" fontId="7" fillId="2" borderId="2" xfId="20" applyFont="1" applyFill="1" applyBorder="1" applyAlignment="1">
      <alignment vertical="center" wrapText="1"/>
      <protection/>
    </xf>
    <xf numFmtId="0" fontId="3" fillId="2" borderId="12" xfId="0" applyFont="1" applyFill="1" applyBorder="1" applyAlignment="1">
      <alignment vertical="center"/>
    </xf>
    <xf numFmtId="0" fontId="3" fillId="2" borderId="13" xfId="0" applyFont="1" applyFill="1" applyBorder="1" applyAlignment="1">
      <alignment vertical="center"/>
    </xf>
    <xf numFmtId="0" fontId="7" fillId="2" borderId="3" xfId="20" applyFont="1" applyFill="1" applyBorder="1" applyAlignment="1">
      <alignment vertical="center"/>
      <protection/>
    </xf>
    <xf numFmtId="164" fontId="3" fillId="3" borderId="4" xfId="0" applyNumberFormat="1" applyFont="1" applyFill="1" applyBorder="1" applyAlignment="1">
      <alignment vertical="center"/>
    </xf>
    <xf numFmtId="0" fontId="3" fillId="0" borderId="0" xfId="0" applyFont="1" applyBorder="1" applyAlignment="1">
      <alignment vertical="center"/>
    </xf>
    <xf numFmtId="0" fontId="5" fillId="3" borderId="5" xfId="0" applyFont="1" applyFill="1" applyBorder="1" applyAlignment="1">
      <alignment horizontal="center" vertical="center"/>
    </xf>
    <xf numFmtId="9" fontId="3" fillId="0" borderId="0" xfId="0" applyNumberFormat="1" applyFont="1" applyBorder="1"/>
    <xf numFmtId="164" fontId="5" fillId="3" borderId="14" xfId="0" applyNumberFormat="1" applyFont="1" applyFill="1" applyBorder="1" applyAlignment="1">
      <alignment vertical="center"/>
    </xf>
    <xf numFmtId="0" fontId="6" fillId="3" borderId="5" xfId="20" applyFont="1" applyFill="1" applyBorder="1" applyAlignment="1">
      <alignment horizontal="center" vertical="center"/>
      <protection/>
    </xf>
    <xf numFmtId="0" fontId="5" fillId="0" borderId="14" xfId="0" applyFont="1" applyBorder="1"/>
    <xf numFmtId="0" fontId="5" fillId="0" borderId="5" xfId="0" applyFont="1" applyBorder="1" applyAlignment="1">
      <alignment horizontal="center"/>
    </xf>
    <xf numFmtId="0" fontId="3" fillId="0" borderId="6" xfId="0" applyFont="1" applyBorder="1" applyProtection="1">
      <protection locked="0"/>
    </xf>
    <xf numFmtId="0" fontId="3" fillId="3" borderId="6" xfId="0" applyFont="1" applyFill="1" applyBorder="1"/>
    <xf numFmtId="0" fontId="7" fillId="3" borderId="3" xfId="20" applyFont="1" applyFill="1" applyBorder="1" applyAlignment="1">
      <alignment vertical="center"/>
      <protection/>
    </xf>
    <xf numFmtId="0" fontId="6" fillId="3" borderId="1" xfId="20" applyFont="1" applyFill="1" applyBorder="1" applyAlignment="1">
      <alignment vertical="center"/>
      <protection/>
    </xf>
    <xf numFmtId="0" fontId="3" fillId="3" borderId="5" xfId="0" applyFont="1" applyFill="1" applyBorder="1" applyAlignment="1">
      <alignment vertical="center"/>
    </xf>
    <xf numFmtId="0" fontId="7" fillId="2" borderId="2" xfId="20" applyFont="1" applyFill="1" applyBorder="1" applyAlignment="1">
      <alignment horizontal="left" vertical="center" wrapText="1"/>
      <protection/>
    </xf>
    <xf numFmtId="0" fontId="7" fillId="3" borderId="2" xfId="20" applyFont="1" applyFill="1" applyBorder="1" applyAlignment="1" applyProtection="1">
      <alignment vertical="center"/>
      <protection hidden="1"/>
    </xf>
    <xf numFmtId="0" fontId="7" fillId="3" borderId="3" xfId="20" applyFont="1" applyFill="1" applyBorder="1" applyAlignment="1" applyProtection="1">
      <alignment vertical="center"/>
      <protection hidden="1"/>
    </xf>
    <xf numFmtId="0" fontId="6" fillId="3" borderId="1" xfId="20" applyFont="1" applyFill="1" applyBorder="1" applyAlignment="1">
      <alignment vertical="center" wrapText="1"/>
      <protection/>
    </xf>
    <xf numFmtId="0" fontId="5" fillId="0" borderId="5" xfId="0" applyFont="1" applyBorder="1" applyAlignment="1">
      <alignment horizontal="center" vertical="center"/>
    </xf>
    <xf numFmtId="0" fontId="9" fillId="0" borderId="14" xfId="0" applyFont="1" applyBorder="1"/>
    <xf numFmtId="164" fontId="8" fillId="0" borderId="14" xfId="0" applyNumberFormat="1" applyFont="1" applyBorder="1"/>
    <xf numFmtId="0" fontId="7" fillId="0" borderId="0" xfId="20" applyFont="1" applyFill="1" applyBorder="1" applyAlignment="1" applyProtection="1">
      <alignment vertical="center"/>
      <protection hidden="1"/>
    </xf>
    <xf numFmtId="0" fontId="7" fillId="0" borderId="0" xfId="20" applyFont="1" applyFill="1" applyBorder="1" applyAlignment="1">
      <alignment vertical="center"/>
      <protection/>
    </xf>
    <xf numFmtId="0" fontId="0" fillId="0" borderId="0" xfId="0" applyFill="1"/>
    <xf numFmtId="0" fontId="10" fillId="0" borderId="0" xfId="0" applyFont="1"/>
    <xf numFmtId="0" fontId="7" fillId="0" borderId="15" xfId="20" applyFont="1" applyFill="1" applyBorder="1" applyAlignment="1" applyProtection="1">
      <alignment vertical="center" wrapText="1"/>
      <protection hidden="1"/>
    </xf>
    <xf numFmtId="10" fontId="3" fillId="0" borderId="6" xfId="0" applyNumberFormat="1" applyFont="1" applyFill="1" applyBorder="1" applyAlignment="1" applyProtection="1">
      <alignment vertical="center"/>
      <protection locked="0"/>
    </xf>
    <xf numFmtId="0" fontId="3" fillId="4" borderId="0" xfId="0" applyFont="1" applyFill="1" applyBorder="1" applyProtection="1">
      <protection locked="0"/>
    </xf>
    <xf numFmtId="9" fontId="3" fillId="4" borderId="0" xfId="0" applyNumberFormat="1" applyFont="1" applyFill="1" applyBorder="1" applyProtection="1">
      <protection locked="0"/>
    </xf>
    <xf numFmtId="0" fontId="7" fillId="4" borderId="0" xfId="20" applyFont="1" applyFill="1" applyBorder="1" applyAlignment="1" applyProtection="1">
      <alignment vertical="center"/>
      <protection hidden="1" locked="0"/>
    </xf>
    <xf numFmtId="0" fontId="0" fillId="4" borderId="0" xfId="0" applyFill="1" applyProtection="1">
      <protection locked="0"/>
    </xf>
    <xf numFmtId="0" fontId="3" fillId="2" borderId="4" xfId="0" applyFont="1" applyFill="1" applyBorder="1" applyProtection="1">
      <protection/>
    </xf>
    <xf numFmtId="164" fontId="3" fillId="2" borderId="6" xfId="0" applyNumberFormat="1" applyFont="1" applyFill="1" applyBorder="1" applyAlignment="1" applyProtection="1">
      <alignment vertical="center"/>
      <protection/>
    </xf>
    <xf numFmtId="164" fontId="3" fillId="5" borderId="6" xfId="0" applyNumberFormat="1" applyFont="1" applyFill="1" applyBorder="1" applyAlignment="1" applyProtection="1">
      <alignment vertical="center"/>
      <protection/>
    </xf>
    <xf numFmtId="0" fontId="7" fillId="5" borderId="2" xfId="20" applyFont="1" applyFill="1" applyBorder="1" applyAlignment="1">
      <alignment vertical="center"/>
      <protection/>
    </xf>
    <xf numFmtId="0" fontId="7" fillId="5" borderId="2" xfId="20" applyFont="1" applyFill="1" applyBorder="1" applyAlignment="1">
      <alignment vertical="center" wrapText="1"/>
      <protection/>
    </xf>
    <xf numFmtId="164" fontId="3" fillId="5" borderId="6" xfId="0" applyNumberFormat="1" applyFont="1" applyFill="1" applyBorder="1" applyAlignment="1" applyProtection="1">
      <alignment vertical="center"/>
      <protection locked="0"/>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wrapText="1"/>
    </xf>
    <xf numFmtId="0" fontId="3" fillId="0" borderId="15" xfId="0" applyFont="1" applyBorder="1" applyAlignment="1">
      <alignment vertical="center"/>
    </xf>
    <xf numFmtId="0" fontId="3" fillId="0" borderId="23"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3" fillId="0" borderId="26" xfId="0" applyFont="1" applyBorder="1" applyAlignment="1">
      <alignment vertical="center"/>
    </xf>
    <xf numFmtId="0" fontId="2" fillId="0" borderId="0" xfId="0" applyFont="1" applyBorder="1" applyAlignment="1">
      <alignment horizontal="center"/>
    </xf>
    <xf numFmtId="0" fontId="3" fillId="0" borderId="19" xfId="0" applyFont="1" applyBorder="1" applyAlignment="1" applyProtection="1">
      <alignment vertical="top"/>
      <protection locked="0"/>
    </xf>
    <xf numFmtId="0" fontId="3" fillId="0" borderId="20" xfId="0" applyFont="1" applyBorder="1" applyAlignment="1" applyProtection="1">
      <alignment vertical="top"/>
      <protection locked="0"/>
    </xf>
    <xf numFmtId="0" fontId="3" fillId="0" borderId="21" xfId="0" applyFont="1" applyBorder="1" applyAlignment="1" applyProtection="1">
      <alignment vertical="top"/>
      <protection locked="0"/>
    </xf>
    <xf numFmtId="0" fontId="3" fillId="0" borderId="9"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16" xfId="0" applyFont="1" applyBorder="1" applyProtection="1">
      <protection locked="0"/>
    </xf>
    <xf numFmtId="0" fontId="3" fillId="0" borderId="17" xfId="0" applyFont="1" applyBorder="1" applyProtection="1">
      <protection locked="0"/>
    </xf>
    <xf numFmtId="0" fontId="3" fillId="0" borderId="18" xfId="0" applyFont="1" applyBorder="1" applyProtection="1">
      <protection locked="0"/>
    </xf>
    <xf numFmtId="0" fontId="7" fillId="0" borderId="29" xfId="20" applyFont="1" applyFill="1" applyBorder="1" applyAlignment="1">
      <alignment vertical="center"/>
      <protection/>
    </xf>
    <xf numFmtId="0" fontId="7" fillId="3" borderId="30" xfId="20" applyFont="1" applyFill="1" applyBorder="1" applyAlignment="1">
      <alignment vertical="center"/>
      <protection/>
    </xf>
    <xf numFmtId="0" fontId="7" fillId="3" borderId="31" xfId="20" applyFont="1" applyFill="1" applyBorder="1" applyAlignment="1">
      <alignment vertical="center"/>
      <protection/>
    </xf>
    <xf numFmtId="0" fontId="7" fillId="3" borderId="2" xfId="20" applyFont="1" applyFill="1" applyBorder="1" applyAlignment="1" applyProtection="1">
      <alignment vertical="center"/>
      <protection hidden="1"/>
    </xf>
    <xf numFmtId="0" fontId="7" fillId="3" borderId="6" xfId="20" applyFont="1" applyFill="1" applyBorder="1" applyAlignment="1" applyProtection="1">
      <alignment vertical="center"/>
      <protection hidden="1"/>
    </xf>
    <xf numFmtId="0" fontId="2" fillId="0" borderId="0" xfId="0" applyFont="1" applyAlignment="1">
      <alignment horizontal="center" vertical="center"/>
    </xf>
    <xf numFmtId="0" fontId="3" fillId="0" borderId="0" xfId="0" applyFont="1" applyFill="1" applyBorder="1" applyAlignment="1">
      <alignment vertical="center"/>
    </xf>
    <xf numFmtId="164" fontId="3" fillId="0" borderId="4" xfId="0" applyNumberFormat="1" applyFont="1" applyFill="1" applyBorder="1" applyAlignment="1" applyProtection="1">
      <alignment vertical="center"/>
      <protection locked="0"/>
    </xf>
    <xf numFmtId="0" fontId="3" fillId="2" borderId="25" xfId="0" applyFont="1" applyFill="1" applyBorder="1" applyAlignment="1">
      <alignment vertical="center"/>
    </xf>
    <xf numFmtId="0" fontId="3" fillId="2" borderId="32" xfId="0"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Standard 2" xfId="20"/>
  </cellStyles>
  <dxfs count="21">
    <dxf>
      <font>
        <color rgb="FF9C0006"/>
      </font>
      <fill>
        <patternFill>
          <bgColor rgb="FFFF0000"/>
        </patternFill>
      </fill>
      <border/>
    </dxf>
    <dxf>
      <font>
        <color rgb="FF006100"/>
      </font>
      <fill>
        <patternFill>
          <bgColor rgb="FFC6EFCE"/>
        </patternFill>
      </fill>
      <border/>
    </dxf>
    <dxf>
      <fill>
        <patternFill>
          <bgColor rgb="FFFF0000"/>
        </patternFill>
      </fill>
      <border/>
    </dxf>
    <dxf>
      <fill>
        <patternFill>
          <bgColor rgb="FFFF0000"/>
        </patternFill>
      </fill>
      <border/>
    </dxf>
    <dxf>
      <fill>
        <patternFill>
          <bgColor theme="8" tint="0.7999799847602844"/>
        </patternFill>
      </fill>
      <border/>
    </dxf>
    <dxf>
      <fill>
        <patternFill>
          <bgColor rgb="FFFF0000"/>
        </patternFill>
      </fill>
      <border/>
    </dxf>
    <dxf>
      <fill>
        <patternFill>
          <bgColor theme="8" tint="0.7999799847602844"/>
        </patternFill>
      </fill>
      <border/>
    </dxf>
    <dxf>
      <fill>
        <patternFill>
          <bgColor rgb="FFFF0000"/>
        </patternFill>
      </fill>
      <border/>
    </dxf>
    <dxf>
      <fill>
        <patternFill>
          <bgColor theme="8" tint="0.7999799847602844"/>
        </patternFill>
      </fill>
      <border/>
    </dxf>
    <dxf>
      <fill>
        <patternFill>
          <bgColor rgb="FFFF0000"/>
        </patternFill>
      </fill>
      <border/>
    </dxf>
    <dxf>
      <fill>
        <patternFill>
          <bgColor theme="8" tint="0.7999799847602844"/>
        </patternFill>
      </fill>
      <border/>
    </dxf>
    <dxf>
      <font>
        <color rgb="FF006100"/>
      </font>
      <fill>
        <patternFill>
          <bgColor rgb="FFC6EFCE"/>
        </patternFill>
      </fill>
      <border/>
    </dxf>
    <dxf>
      <fill>
        <patternFill>
          <bgColor rgb="FFFF0000"/>
        </patternFill>
      </fill>
      <border/>
    </dxf>
    <dxf>
      <fill>
        <patternFill>
          <bgColor theme="8" tint="0.7999799847602844"/>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2" Type="http://schemas.openxmlformats.org/officeDocument/2006/relationships/control" Target="../activeX/activeX10.xml" /><Relationship Id="rId8" Type="http://schemas.openxmlformats.org/officeDocument/2006/relationships/control" Target="../activeX/activeX3.xml" /><Relationship Id="rId20" Type="http://schemas.openxmlformats.org/officeDocument/2006/relationships/control" Target="../activeX/activeX9.xml" /><Relationship Id="rId14" Type="http://schemas.openxmlformats.org/officeDocument/2006/relationships/control" Target="../activeX/activeX6.xml" /><Relationship Id="rId18" Type="http://schemas.openxmlformats.org/officeDocument/2006/relationships/control" Target="../activeX/activeX8.xml" /><Relationship Id="rId16" Type="http://schemas.openxmlformats.org/officeDocument/2006/relationships/control" Target="../activeX/activeX7.xml" /><Relationship Id="rId12" Type="http://schemas.openxmlformats.org/officeDocument/2006/relationships/control" Target="../activeX/activeX5.xml" /><Relationship Id="rId10" Type="http://schemas.openxmlformats.org/officeDocument/2006/relationships/control" Target="../activeX/activeX4.xml" /><Relationship Id="rId6" Type="http://schemas.openxmlformats.org/officeDocument/2006/relationships/control" Target="../activeX/activeX2.xml" /><Relationship Id="rId4" Type="http://schemas.openxmlformats.org/officeDocument/2006/relationships/control" Target="../activeX/activeX1.xml" /><Relationship Id="rId7" Type="http://schemas.openxmlformats.org/officeDocument/2006/relationships/image" Target="../media/image2.emf" /><Relationship Id="rId23" Type="http://schemas.openxmlformats.org/officeDocument/2006/relationships/image" Target="../media/image10.emf" /><Relationship Id="rId17" Type="http://schemas.openxmlformats.org/officeDocument/2006/relationships/image" Target="../media/image7.emf" /><Relationship Id="rId9" Type="http://schemas.openxmlformats.org/officeDocument/2006/relationships/image" Target="../media/image3.emf" /><Relationship Id="rId11" Type="http://schemas.openxmlformats.org/officeDocument/2006/relationships/image" Target="../media/image4.emf" /><Relationship Id="rId21" Type="http://schemas.openxmlformats.org/officeDocument/2006/relationships/image" Target="../media/image9.emf" /><Relationship Id="rId5" Type="http://schemas.openxmlformats.org/officeDocument/2006/relationships/image" Target="../media/image1.emf" /><Relationship Id="rId19" Type="http://schemas.openxmlformats.org/officeDocument/2006/relationships/image" Target="../media/image8.emf" /><Relationship Id="rId15" Type="http://schemas.openxmlformats.org/officeDocument/2006/relationships/image" Target="../media/image6.emf" /><Relationship Id="rId13" Type="http://schemas.openxmlformats.org/officeDocument/2006/relationships/image" Target="../media/image5.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control" Target="../activeX/activeX9.xml" /><Relationship Id="rId30" Type="http://schemas.openxmlformats.org/officeDocument/2006/relationships/control" Target="../activeX/activeX10.xml" /><Relationship Id="rId31" Type="http://schemas.openxmlformats.org/officeDocument/2006/relationships/vmlDrawing" Target="../drawings/vmlDrawing1.vm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N42"/>
  <sheetViews>
    <sheetView tabSelected="1" zoomScale="115" zoomScaleNormal="115" zoomScaleSheetLayoutView="130" workbookViewId="0" topLeftCell="A1">
      <selection activeCell="B3" sqref="B3:I3"/>
    </sheetView>
  </sheetViews>
  <sheetFormatPr defaultColWidth="11.421875" defaultRowHeight="15"/>
  <cols>
    <col min="1" max="1" width="39.7109375" style="1" customWidth="1"/>
    <col min="2" max="2" width="18.140625" style="1" customWidth="1"/>
    <col min="3" max="4" width="12.28125" style="1" customWidth="1"/>
    <col min="5" max="9" width="10.00390625" style="1" customWidth="1"/>
    <col min="10" max="10" width="11.421875" style="1" customWidth="1"/>
    <col min="11" max="11" width="18.28125" style="1" hidden="1" customWidth="1"/>
    <col min="12" max="13" width="11.421875" style="1" hidden="1" customWidth="1"/>
    <col min="14" max="14" width="6.8515625" style="1" hidden="1" customWidth="1"/>
    <col min="15" max="16384" width="11.421875" style="1" customWidth="1"/>
  </cols>
  <sheetData>
    <row r="1" spans="1:9" ht="15.75">
      <c r="A1" s="84" t="s">
        <v>100</v>
      </c>
      <c r="B1" s="84"/>
      <c r="C1" s="84"/>
      <c r="D1" s="84"/>
      <c r="E1" s="84"/>
      <c r="F1" s="84"/>
      <c r="G1" s="84"/>
      <c r="H1" s="84"/>
      <c r="I1" s="84"/>
    </row>
    <row r="2" spans="1:9" ht="3.75" customHeight="1" thickBot="1">
      <c r="A2" s="2"/>
      <c r="B2" s="3"/>
      <c r="C2" s="3"/>
      <c r="D2" s="3"/>
      <c r="E2" s="3"/>
      <c r="F2" s="3"/>
      <c r="G2" s="3"/>
      <c r="H2" s="3"/>
      <c r="I2" s="3"/>
    </row>
    <row r="3" spans="1:9" ht="15">
      <c r="A3" s="4" t="s">
        <v>99</v>
      </c>
      <c r="B3" s="91"/>
      <c r="C3" s="92"/>
      <c r="D3" s="92"/>
      <c r="E3" s="92"/>
      <c r="F3" s="92"/>
      <c r="G3" s="92"/>
      <c r="H3" s="92"/>
      <c r="I3" s="93"/>
    </row>
    <row r="4" spans="1:9" ht="15">
      <c r="A4" s="5" t="s">
        <v>10</v>
      </c>
      <c r="B4" s="88"/>
      <c r="C4" s="89"/>
      <c r="D4" s="89"/>
      <c r="E4" s="89"/>
      <c r="F4" s="89"/>
      <c r="G4" s="89"/>
      <c r="H4" s="89"/>
      <c r="I4" s="90"/>
    </row>
    <row r="5" spans="1:9" ht="33.75" customHeight="1" thickBot="1">
      <c r="A5" s="6" t="s">
        <v>11</v>
      </c>
      <c r="B5" s="85"/>
      <c r="C5" s="86"/>
      <c r="D5" s="86"/>
      <c r="E5" s="86"/>
      <c r="F5" s="86"/>
      <c r="G5" s="86"/>
      <c r="H5" s="86"/>
      <c r="I5" s="87"/>
    </row>
    <row r="6" spans="3:9" ht="8.25" customHeight="1" thickBot="1">
      <c r="C6" s="7"/>
      <c r="D6" s="7"/>
      <c r="E6" s="7"/>
      <c r="F6" s="7"/>
      <c r="G6" s="7"/>
      <c r="H6" s="7"/>
      <c r="I6" s="7"/>
    </row>
    <row r="7" spans="1:9" ht="18.75" customHeight="1">
      <c r="A7" s="11" t="s">
        <v>12</v>
      </c>
      <c r="B7" s="69"/>
      <c r="C7" s="70"/>
      <c r="D7" s="70"/>
      <c r="E7" s="70"/>
      <c r="F7" s="70"/>
      <c r="G7" s="70"/>
      <c r="H7" s="70"/>
      <c r="I7" s="71"/>
    </row>
    <row r="8" spans="1:9" ht="18.75" customHeight="1" thickBot="1">
      <c r="A8" s="12" t="s">
        <v>13</v>
      </c>
      <c r="B8" s="72"/>
      <c r="C8" s="73"/>
      <c r="D8" s="73"/>
      <c r="E8" s="73"/>
      <c r="F8" s="73"/>
      <c r="G8" s="73"/>
      <c r="H8" s="73"/>
      <c r="I8" s="74"/>
    </row>
    <row r="9" ht="8.25" customHeight="1" thickBot="1"/>
    <row r="10" spans="1:9" ht="22.5">
      <c r="A10" s="13" t="s">
        <v>22</v>
      </c>
      <c r="B10" s="14" t="s">
        <v>55</v>
      </c>
      <c r="C10" s="15" t="s">
        <v>56</v>
      </c>
      <c r="D10" s="14" t="s">
        <v>63</v>
      </c>
      <c r="E10" s="75" t="s">
        <v>90</v>
      </c>
      <c r="F10" s="76"/>
      <c r="G10" s="76"/>
      <c r="H10" s="76"/>
      <c r="I10" s="77"/>
    </row>
    <row r="11" spans="1:14" ht="11.25" customHeight="1">
      <c r="A11" s="16" t="s">
        <v>23</v>
      </c>
      <c r="B11" s="17" t="s">
        <v>47</v>
      </c>
      <c r="C11" s="17" t="s">
        <v>57</v>
      </c>
      <c r="D11" s="18" t="s">
        <v>58</v>
      </c>
      <c r="E11" s="78"/>
      <c r="F11" s="79"/>
      <c r="G11" s="79"/>
      <c r="H11" s="79"/>
      <c r="I11" s="80"/>
      <c r="K11" s="7"/>
      <c r="L11" s="7" t="s">
        <v>19</v>
      </c>
      <c r="M11" s="7" t="s">
        <v>21</v>
      </c>
      <c r="N11" s="7" t="s">
        <v>20</v>
      </c>
    </row>
    <row r="12" spans="1:14" ht="11.25" customHeight="1">
      <c r="A12" s="19" t="s">
        <v>0</v>
      </c>
      <c r="B12" s="20">
        <v>0</v>
      </c>
      <c r="C12" s="21">
        <v>0</v>
      </c>
      <c r="D12" s="22">
        <f>IF(B12=0,0)+IF(C12&gt;0,B12/C12)</f>
        <v>0</v>
      </c>
      <c r="E12" s="78"/>
      <c r="F12" s="79"/>
      <c r="G12" s="79"/>
      <c r="H12" s="79"/>
      <c r="I12" s="80"/>
      <c r="K12" s="7" t="s">
        <v>14</v>
      </c>
      <c r="L12" s="23">
        <v>25.31</v>
      </c>
      <c r="M12" s="23">
        <f>L12*0.85</f>
        <v>21.513499999999997</v>
      </c>
      <c r="N12" s="23">
        <f>L12*1.15</f>
        <v>29.106499999999997</v>
      </c>
    </row>
    <row r="13" spans="1:14" ht="11.25" customHeight="1">
      <c r="A13" s="19" t="s">
        <v>1</v>
      </c>
      <c r="B13" s="20">
        <v>0</v>
      </c>
      <c r="C13" s="21">
        <v>0</v>
      </c>
      <c r="D13" s="22">
        <f>IF(B13=0,0)+IF(C13&gt;0,B13/C13)</f>
        <v>0</v>
      </c>
      <c r="E13" s="78"/>
      <c r="F13" s="79"/>
      <c r="G13" s="79"/>
      <c r="H13" s="79"/>
      <c r="I13" s="80"/>
      <c r="K13" s="7" t="s">
        <v>15</v>
      </c>
      <c r="L13" s="23">
        <v>79.77</v>
      </c>
      <c r="M13" s="23">
        <f>L13*0.85</f>
        <v>67.80449999999999</v>
      </c>
      <c r="N13" s="23">
        <f>L13*1.15</f>
        <v>91.73549999999999</v>
      </c>
    </row>
    <row r="14" spans="1:14" ht="11.25" customHeight="1">
      <c r="A14" s="19" t="s">
        <v>24</v>
      </c>
      <c r="B14" s="20">
        <v>0</v>
      </c>
      <c r="C14" s="24"/>
      <c r="D14" s="25"/>
      <c r="E14" s="78"/>
      <c r="F14" s="79"/>
      <c r="G14" s="79"/>
      <c r="H14" s="79"/>
      <c r="I14" s="80"/>
      <c r="K14" s="7"/>
      <c r="L14" s="7"/>
      <c r="M14" s="23"/>
      <c r="N14" s="23"/>
    </row>
    <row r="15" spans="1:14" ht="11.25" customHeight="1">
      <c r="A15" s="16" t="s">
        <v>25</v>
      </c>
      <c r="B15" s="26"/>
      <c r="C15" s="27"/>
      <c r="D15" s="28"/>
      <c r="E15" s="78"/>
      <c r="F15" s="79"/>
      <c r="G15" s="79"/>
      <c r="H15" s="79"/>
      <c r="I15" s="80"/>
      <c r="K15" s="7"/>
      <c r="L15" s="7"/>
      <c r="M15" s="23"/>
      <c r="N15" s="23"/>
    </row>
    <row r="16" spans="1:14" ht="11.25" customHeight="1">
      <c r="A16" s="19" t="s">
        <v>2</v>
      </c>
      <c r="B16" s="20">
        <v>0</v>
      </c>
      <c r="C16" s="21">
        <v>0</v>
      </c>
      <c r="D16" s="22">
        <f>IF(B16=0,0)+IF(C16&gt;0,B16/C16)</f>
        <v>0</v>
      </c>
      <c r="E16" s="78"/>
      <c r="F16" s="79"/>
      <c r="G16" s="79"/>
      <c r="H16" s="79"/>
      <c r="I16" s="80"/>
      <c r="K16" s="7"/>
      <c r="L16" s="7"/>
      <c r="M16" s="23"/>
      <c r="N16" s="23"/>
    </row>
    <row r="17" spans="1:14" ht="11.25" customHeight="1">
      <c r="A17" s="19" t="s">
        <v>3</v>
      </c>
      <c r="B17" s="20">
        <v>0</v>
      </c>
      <c r="C17" s="21">
        <v>0</v>
      </c>
      <c r="D17" s="22">
        <f>IF(B17=0,0)+IF(C17&gt;0,B17/C17)</f>
        <v>0</v>
      </c>
      <c r="E17" s="78"/>
      <c r="F17" s="79"/>
      <c r="G17" s="79"/>
      <c r="H17" s="79"/>
      <c r="I17" s="80"/>
      <c r="K17" s="7" t="s">
        <v>17</v>
      </c>
      <c r="L17" s="23">
        <v>6</v>
      </c>
      <c r="M17" s="23">
        <f>L17*0.85</f>
        <v>5.1</v>
      </c>
      <c r="N17" s="23">
        <f>L17*1.15</f>
        <v>6.8999999999999995</v>
      </c>
    </row>
    <row r="18" spans="1:14" ht="11.25" customHeight="1">
      <c r="A18" s="19" t="s">
        <v>4</v>
      </c>
      <c r="B18" s="20">
        <v>0</v>
      </c>
      <c r="C18" s="21">
        <v>0</v>
      </c>
      <c r="D18" s="22">
        <f>IF(B18=0,0)+IF(C18&gt;0,B18/C18)</f>
        <v>0</v>
      </c>
      <c r="E18" s="78"/>
      <c r="F18" s="79"/>
      <c r="G18" s="79"/>
      <c r="H18" s="79"/>
      <c r="I18" s="80"/>
      <c r="K18" s="7"/>
      <c r="L18" s="7"/>
      <c r="M18" s="23"/>
      <c r="N18" s="23"/>
    </row>
    <row r="19" spans="1:14" ht="11.25" customHeight="1">
      <c r="A19" s="19" t="s">
        <v>5</v>
      </c>
      <c r="B19" s="20">
        <v>0</v>
      </c>
      <c r="C19" s="21">
        <v>0</v>
      </c>
      <c r="D19" s="22">
        <f>IF(B19=0,0)+IF(C19&gt;0,B19/C19)</f>
        <v>0</v>
      </c>
      <c r="E19" s="78"/>
      <c r="F19" s="79"/>
      <c r="G19" s="79"/>
      <c r="H19" s="79"/>
      <c r="I19" s="80"/>
      <c r="K19" s="7" t="s">
        <v>18</v>
      </c>
      <c r="L19" s="23">
        <v>5.53</v>
      </c>
      <c r="M19" s="23">
        <f>L19*0.85</f>
        <v>4.7005</v>
      </c>
      <c r="N19" s="23">
        <f>L19*1.15</f>
        <v>6.3595</v>
      </c>
    </row>
    <row r="20" spans="1:14" ht="22.5">
      <c r="A20" s="29" t="s">
        <v>26</v>
      </c>
      <c r="B20" s="20">
        <v>0</v>
      </c>
      <c r="C20" s="21">
        <v>0</v>
      </c>
      <c r="D20" s="22">
        <f>IF(B20=0,0)+IF(C20&gt;0,B20/C20)</f>
        <v>0</v>
      </c>
      <c r="E20" s="78"/>
      <c r="F20" s="79"/>
      <c r="G20" s="79"/>
      <c r="H20" s="79"/>
      <c r="I20" s="80"/>
      <c r="K20" s="7"/>
      <c r="L20" s="23"/>
      <c r="M20" s="23"/>
      <c r="N20" s="23"/>
    </row>
    <row r="21" spans="1:14" ht="11.25" customHeight="1">
      <c r="A21" s="19" t="s">
        <v>6</v>
      </c>
      <c r="B21" s="20">
        <v>0</v>
      </c>
      <c r="C21" s="24"/>
      <c r="D21" s="25"/>
      <c r="E21" s="78"/>
      <c r="F21" s="79"/>
      <c r="G21" s="79"/>
      <c r="H21" s="79"/>
      <c r="I21" s="80"/>
      <c r="K21" s="7"/>
      <c r="L21" s="7"/>
      <c r="M21" s="23"/>
      <c r="N21" s="23"/>
    </row>
    <row r="22" spans="1:14" ht="11.25" customHeight="1">
      <c r="A22" s="16" t="s">
        <v>27</v>
      </c>
      <c r="B22" s="26"/>
      <c r="C22" s="27"/>
      <c r="D22" s="28"/>
      <c r="E22" s="78"/>
      <c r="F22" s="79"/>
      <c r="G22" s="79"/>
      <c r="H22" s="79"/>
      <c r="I22" s="80"/>
      <c r="K22" s="7"/>
      <c r="L22" s="7"/>
      <c r="M22" s="23"/>
      <c r="N22" s="23"/>
    </row>
    <row r="23" spans="1:14" ht="11.25" customHeight="1">
      <c r="A23" s="19" t="s">
        <v>28</v>
      </c>
      <c r="B23" s="20">
        <v>0</v>
      </c>
      <c r="C23" s="21">
        <v>0</v>
      </c>
      <c r="D23" s="22">
        <f>IF(B23=0,0)+IF(C23&gt;0,B23/C23)</f>
        <v>0</v>
      </c>
      <c r="E23" s="78"/>
      <c r="F23" s="79"/>
      <c r="G23" s="79"/>
      <c r="H23" s="79"/>
      <c r="I23" s="80"/>
      <c r="K23" s="7" t="s">
        <v>16</v>
      </c>
      <c r="L23" s="23">
        <v>18509.46</v>
      </c>
      <c r="M23" s="23">
        <f>L23*0.85</f>
        <v>15733.041</v>
      </c>
      <c r="N23" s="23">
        <f>L23*1.15</f>
        <v>21285.878999999997</v>
      </c>
    </row>
    <row r="24" spans="1:9" ht="11.25" customHeight="1">
      <c r="A24" s="19" t="s">
        <v>7</v>
      </c>
      <c r="B24" s="20">
        <v>0</v>
      </c>
      <c r="C24" s="21">
        <v>0</v>
      </c>
      <c r="D24" s="22">
        <f>IF(B24=0,0)+IF(C24&gt;0,B24/C24)</f>
        <v>0</v>
      </c>
      <c r="E24" s="78"/>
      <c r="F24" s="79"/>
      <c r="G24" s="79"/>
      <c r="H24" s="79"/>
      <c r="I24" s="80"/>
    </row>
    <row r="25" spans="1:9" ht="11.25" customHeight="1">
      <c r="A25" s="19" t="s">
        <v>8</v>
      </c>
      <c r="B25" s="20">
        <v>0</v>
      </c>
      <c r="C25" s="21">
        <v>0</v>
      </c>
      <c r="D25" s="22">
        <f>IF(B25=0,0)+IF(C25&gt;0,B25/C25)</f>
        <v>0</v>
      </c>
      <c r="E25" s="78"/>
      <c r="F25" s="79"/>
      <c r="G25" s="79"/>
      <c r="H25" s="79"/>
      <c r="I25" s="80"/>
    </row>
    <row r="26" spans="1:9" ht="11.25" customHeight="1">
      <c r="A26" s="19" t="s">
        <v>9</v>
      </c>
      <c r="B26" s="20">
        <v>0</v>
      </c>
      <c r="C26" s="24"/>
      <c r="D26" s="25"/>
      <c r="E26" s="78"/>
      <c r="F26" s="79"/>
      <c r="G26" s="79"/>
      <c r="H26" s="79"/>
      <c r="I26" s="80"/>
    </row>
    <row r="27" spans="1:9" ht="11.25" customHeight="1">
      <c r="A27" s="16" t="s">
        <v>29</v>
      </c>
      <c r="B27" s="22">
        <f>SUM(B12:B14,B16:B21,B23:B26)</f>
        <v>0</v>
      </c>
      <c r="C27" s="30"/>
      <c r="D27" s="31"/>
      <c r="E27" s="78"/>
      <c r="F27" s="79"/>
      <c r="G27" s="79"/>
      <c r="H27" s="79"/>
      <c r="I27" s="80"/>
    </row>
    <row r="28" spans="1:9" ht="39" customHeight="1">
      <c r="A28" s="29" t="s">
        <v>30</v>
      </c>
      <c r="B28" s="20">
        <v>0</v>
      </c>
      <c r="C28" s="30"/>
      <c r="D28" s="31"/>
      <c r="E28" s="78"/>
      <c r="F28" s="79"/>
      <c r="G28" s="79"/>
      <c r="H28" s="79"/>
      <c r="I28" s="80"/>
    </row>
    <row r="29" spans="1:9" ht="11.25" customHeight="1">
      <c r="A29" s="16" t="s">
        <v>31</v>
      </c>
      <c r="B29" s="22">
        <f>B27-B28</f>
        <v>0</v>
      </c>
      <c r="C29" s="30"/>
      <c r="D29" s="31"/>
      <c r="E29" s="78"/>
      <c r="F29" s="79"/>
      <c r="G29" s="79"/>
      <c r="H29" s="79"/>
      <c r="I29" s="80"/>
    </row>
    <row r="30" spans="1:9" ht="11.25" customHeight="1" thickBot="1">
      <c r="A30" s="32" t="s">
        <v>32</v>
      </c>
      <c r="B30" s="101">
        <f>B29</f>
        <v>0</v>
      </c>
      <c r="C30" s="102" t="str">
        <f>IF(B30&gt;B29,"&gt; max. umlagefähige Summe!","")</f>
        <v/>
      </c>
      <c r="D30" s="103"/>
      <c r="E30" s="81"/>
      <c r="F30" s="82"/>
      <c r="G30" s="82"/>
      <c r="H30" s="82"/>
      <c r="I30" s="83"/>
    </row>
    <row r="31" spans="1:9" ht="8.25" customHeight="1">
      <c r="A31" s="54"/>
      <c r="B31" s="100"/>
      <c r="C31" s="34"/>
      <c r="D31" s="34"/>
      <c r="E31" s="34"/>
      <c r="F31" s="34"/>
      <c r="G31" s="34"/>
      <c r="H31" s="34"/>
      <c r="I31" s="34"/>
    </row>
    <row r="32" spans="1:9" ht="15">
      <c r="A32" s="47" t="s">
        <v>88</v>
      </c>
      <c r="B32" s="22">
        <f>'Einnahmen und Ausgaben'!B25</f>
        <v>0</v>
      </c>
      <c r="C32" s="59"/>
      <c r="D32" s="59"/>
      <c r="E32" s="59"/>
      <c r="F32" s="59"/>
      <c r="G32" s="59"/>
      <c r="H32" s="59"/>
      <c r="I32" s="59"/>
    </row>
    <row r="33" spans="1:9" ht="12" thickBot="1">
      <c r="A33" s="48" t="s">
        <v>89</v>
      </c>
      <c r="B33" s="33">
        <f>'Einnahmen und Ausgaben'!B26</f>
        <v>0</v>
      </c>
      <c r="C33" s="60"/>
      <c r="D33" s="60"/>
      <c r="E33" s="60"/>
      <c r="F33" s="60"/>
      <c r="G33" s="60"/>
      <c r="H33" s="60"/>
      <c r="I33" s="59"/>
    </row>
    <row r="34" spans="2:9" ht="15">
      <c r="B34" s="36"/>
      <c r="C34" s="60"/>
      <c r="D34" s="60"/>
      <c r="E34" s="60"/>
      <c r="F34" s="60"/>
      <c r="G34" s="60"/>
      <c r="H34" s="60"/>
      <c r="I34" s="59"/>
    </row>
    <row r="35" spans="2:9" ht="15">
      <c r="B35" s="36"/>
      <c r="C35" s="60"/>
      <c r="D35" s="60"/>
      <c r="E35" s="60"/>
      <c r="F35" s="60"/>
      <c r="G35" s="60"/>
      <c r="H35" s="60"/>
      <c r="I35" s="59"/>
    </row>
    <row r="36" spans="1:9" ht="12" thickBot="1">
      <c r="A36" s="39" t="s">
        <v>59</v>
      </c>
      <c r="B36" s="37">
        <f>B33-B32</f>
        <v>0</v>
      </c>
      <c r="C36" s="59"/>
      <c r="D36" s="59"/>
      <c r="E36" s="59"/>
      <c r="F36" s="59"/>
      <c r="G36" s="59"/>
      <c r="H36" s="59"/>
      <c r="I36" s="59"/>
    </row>
    <row r="37" spans="1:9" ht="15">
      <c r="A37" s="59"/>
      <c r="B37" s="59"/>
      <c r="C37" s="59"/>
      <c r="D37" s="59"/>
      <c r="E37" s="59"/>
      <c r="F37" s="59"/>
      <c r="G37" s="59"/>
      <c r="H37" s="59"/>
      <c r="I37" s="59"/>
    </row>
    <row r="38" spans="1:9" ht="15">
      <c r="A38" s="59"/>
      <c r="B38" s="59"/>
      <c r="C38" s="59"/>
      <c r="D38" s="59"/>
      <c r="E38" s="59"/>
      <c r="F38" s="59"/>
      <c r="G38" s="59"/>
      <c r="H38" s="59"/>
      <c r="I38" s="59"/>
    </row>
    <row r="39" spans="1:9" ht="15">
      <c r="A39" s="59"/>
      <c r="B39" s="59"/>
      <c r="C39" s="59"/>
      <c r="D39" s="59"/>
      <c r="E39" s="59"/>
      <c r="F39" s="59"/>
      <c r="G39" s="59"/>
      <c r="H39" s="59"/>
      <c r="I39" s="59"/>
    </row>
    <row r="40" spans="1:9" ht="15">
      <c r="A40" s="59"/>
      <c r="B40" s="59"/>
      <c r="C40" s="59"/>
      <c r="D40" s="59"/>
      <c r="E40" s="59"/>
      <c r="F40" s="59"/>
      <c r="G40" s="59"/>
      <c r="H40" s="59"/>
      <c r="I40" s="59"/>
    </row>
    <row r="41" spans="1:9" ht="15">
      <c r="A41" s="59"/>
      <c r="B41" s="59"/>
      <c r="C41" s="59"/>
      <c r="D41" s="59"/>
      <c r="E41" s="59"/>
      <c r="F41" s="59"/>
      <c r="G41" s="59"/>
      <c r="H41" s="59"/>
      <c r="I41" s="59"/>
    </row>
    <row r="42" spans="1:9" ht="15">
      <c r="A42" s="59" t="s">
        <v>95</v>
      </c>
      <c r="B42" s="59"/>
      <c r="C42" s="59"/>
      <c r="D42" s="59"/>
      <c r="E42" s="59"/>
      <c r="F42" s="59"/>
      <c r="G42" s="59"/>
      <c r="H42" s="59"/>
      <c r="I42" s="59"/>
    </row>
  </sheetData>
  <sheetProtection password="FF22" sheet="1" objects="1" scenarios="1" selectLockedCells="1"/>
  <mergeCells count="8">
    <mergeCell ref="B7:I7"/>
    <mergeCell ref="B8:I8"/>
    <mergeCell ref="E10:I30"/>
    <mergeCell ref="A1:I1"/>
    <mergeCell ref="B5:I5"/>
    <mergeCell ref="B4:I4"/>
    <mergeCell ref="B3:I3"/>
    <mergeCell ref="C30:D30"/>
  </mergeCells>
  <conditionalFormatting sqref="B28 B12:B14 B16:B21 B23:B26">
    <cfRule type="cellIs" priority="96" dxfId="1" operator="equal">
      <formula>0</formula>
    </cfRule>
  </conditionalFormatting>
  <conditionalFormatting sqref="C12:C13 C23:C25 C16:C20">
    <cfRule type="cellIs" priority="95" dxfId="1" operator="equal">
      <formula>0</formula>
    </cfRule>
  </conditionalFormatting>
  <conditionalFormatting sqref="D12">
    <cfRule type="cellIs" priority="92" dxfId="4" operator="equal">
      <formula>0</formula>
    </cfRule>
    <cfRule type="cellIs" priority="94" dxfId="2" operator="greaterThan">
      <formula>$N12</formula>
    </cfRule>
  </conditionalFormatting>
  <conditionalFormatting sqref="B3:I5">
    <cfRule type="cellIs" priority="62" dxfId="1" operator="equal">
      <formula>0</formula>
    </cfRule>
  </conditionalFormatting>
  <conditionalFormatting sqref="D13">
    <cfRule type="cellIs" priority="32" dxfId="4" operator="equal">
      <formula>0</formula>
    </cfRule>
    <cfRule type="cellIs" priority="34" dxfId="2" operator="greaterThan">
      <formula>$N13</formula>
    </cfRule>
  </conditionalFormatting>
  <conditionalFormatting sqref="D17">
    <cfRule type="cellIs" priority="26" dxfId="4" operator="equal">
      <formula>0</formula>
    </cfRule>
    <cfRule type="cellIs" priority="28" dxfId="2" operator="greaterThan">
      <formula>$N17</formula>
    </cfRule>
  </conditionalFormatting>
  <conditionalFormatting sqref="D19">
    <cfRule type="cellIs" priority="20" dxfId="4" operator="equal">
      <formula>0</formula>
    </cfRule>
    <cfRule type="cellIs" priority="22" dxfId="2" operator="greaterThan">
      <formula>$N19</formula>
    </cfRule>
  </conditionalFormatting>
  <conditionalFormatting sqref="D23">
    <cfRule type="cellIs" priority="97" dxfId="4" operator="equal">
      <formula>0</formula>
    </cfRule>
    <cfRule type="cellIs" priority="99" dxfId="2" operator="greaterThan">
      <formula>$N$23</formula>
    </cfRule>
  </conditionalFormatting>
  <conditionalFormatting sqref="B30">
    <cfRule type="cellIs" priority="4" dxfId="0" operator="greaterThan">
      <formula>$B$29</formula>
    </cfRule>
    <cfRule type="cellIs" priority="1" dxfId="1" operator="equal">
      <formula>$B$29</formula>
    </cfRule>
  </conditionalFormatting>
  <conditionalFormatting sqref="C30:D30">
    <cfRule type="cellIs" priority="2" dxfId="2" operator="equal">
      <formula>"&gt; max. umlagefähige Summe!"</formula>
    </cfRule>
  </conditionalFormatting>
  <printOptions/>
  <pageMargins left="0.3937007874015748" right="0.3937007874015748" top="0.3937007874015748" bottom="0.3937007874015748" header="0.31496062992125984" footer="0.31496062992125984"/>
  <pageSetup horizontalDpi="600" verticalDpi="600" orientation="landscape" paperSize="9" r:id="rId32"/>
  <headerFooter>
    <oddFooter>&amp;R&amp;P von &amp;N</oddFooter>
  </headerFooter>
  <legacyDrawing r:id="rId31"/>
  <controls>
    <control shapeId="2058" r:id="rId1" name="Formular_drucken"/>
    <control shapeId="2057" r:id="rId2" name="alle_Blaetter_leeren"/>
    <control shapeId="2049" r:id="rId3" name="CheckBox1"/>
    <control shapeId="2050" r:id="rId24" name="CheckBox2"/>
    <control shapeId="2051" r:id="rId25" name="CheckBox3"/>
    <control shapeId="2052" r:id="rId26" name="CheckBox4"/>
    <control shapeId="2053" r:id="rId27" name="CheckBox5"/>
    <control shapeId="2054" r:id="rId28" name="CheckBox6"/>
    <control shapeId="2055" r:id="rId29" name="CheckBox7"/>
    <control shapeId="2056" r:id="rId30" name="Blatt_leeren"/>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G33"/>
  <sheetViews>
    <sheetView zoomScale="85" zoomScaleNormal="85" workbookViewId="0" topLeftCell="A1">
      <pane xSplit="1" topLeftCell="B1" activePane="topRight" state="frozen"/>
      <selection pane="topLeft" activeCell="B3" sqref="B3:I3"/>
      <selection pane="topRight" activeCell="B4" sqref="B4"/>
    </sheetView>
  </sheetViews>
  <sheetFormatPr defaultColWidth="11.421875" defaultRowHeight="15"/>
  <cols>
    <col min="1" max="1" width="59.8515625" style="0" customWidth="1"/>
    <col min="2" max="2" width="20.140625" style="0" customWidth="1"/>
    <col min="3" max="3" width="12.28125" style="0" customWidth="1"/>
    <col min="4" max="32" width="10.57421875" style="0" customWidth="1"/>
  </cols>
  <sheetData>
    <row r="1" spans="1:7" ht="20.25" customHeight="1">
      <c r="A1" s="99" t="s">
        <v>96</v>
      </c>
      <c r="B1" s="99"/>
      <c r="C1" s="99"/>
      <c r="D1" s="99"/>
      <c r="E1" s="99"/>
      <c r="F1" s="99"/>
      <c r="G1" s="99"/>
    </row>
    <row r="2" ht="6.75" customHeight="1" thickBot="1"/>
    <row r="3" spans="1:33" ht="15">
      <c r="A3" s="8" t="s">
        <v>62</v>
      </c>
      <c r="B3" s="40" t="s">
        <v>92</v>
      </c>
      <c r="C3" s="40" t="s">
        <v>48</v>
      </c>
      <c r="D3" s="40" t="s">
        <v>49</v>
      </c>
      <c r="E3" s="40" t="s">
        <v>50</v>
      </c>
      <c r="F3" s="40" t="s">
        <v>51</v>
      </c>
      <c r="G3" s="40" t="s">
        <v>52</v>
      </c>
      <c r="H3" s="40" t="s">
        <v>53</v>
      </c>
      <c r="I3" s="40" t="s">
        <v>54</v>
      </c>
      <c r="J3" s="40" t="s">
        <v>64</v>
      </c>
      <c r="K3" s="40" t="s">
        <v>65</v>
      </c>
      <c r="L3" s="40" t="s">
        <v>66</v>
      </c>
      <c r="M3" s="40" t="s">
        <v>67</v>
      </c>
      <c r="N3" s="40" t="s">
        <v>68</v>
      </c>
      <c r="O3" s="40" t="s">
        <v>69</v>
      </c>
      <c r="P3" s="40" t="s">
        <v>70</v>
      </c>
      <c r="Q3" s="40" t="s">
        <v>71</v>
      </c>
      <c r="R3" s="40" t="s">
        <v>72</v>
      </c>
      <c r="S3" s="40" t="s">
        <v>73</v>
      </c>
      <c r="T3" s="40" t="s">
        <v>74</v>
      </c>
      <c r="U3" s="40" t="s">
        <v>75</v>
      </c>
      <c r="V3" s="40" t="s">
        <v>76</v>
      </c>
      <c r="W3" s="40" t="s">
        <v>77</v>
      </c>
      <c r="X3" s="40" t="s">
        <v>78</v>
      </c>
      <c r="Y3" s="40" t="s">
        <v>79</v>
      </c>
      <c r="Z3" s="40" t="s">
        <v>80</v>
      </c>
      <c r="AA3" s="40" t="s">
        <v>81</v>
      </c>
      <c r="AB3" s="40" t="s">
        <v>82</v>
      </c>
      <c r="AC3" s="40" t="s">
        <v>83</v>
      </c>
      <c r="AD3" s="40" t="s">
        <v>84</v>
      </c>
      <c r="AE3" s="40" t="s">
        <v>85</v>
      </c>
      <c r="AF3" s="40" t="s">
        <v>86</v>
      </c>
      <c r="AG3" s="62"/>
    </row>
    <row r="4" spans="1:33" ht="15">
      <c r="A4" s="5" t="s">
        <v>60</v>
      </c>
      <c r="B4" s="41">
        <v>0</v>
      </c>
      <c r="C4" s="42">
        <f>B4+B5</f>
        <v>0</v>
      </c>
      <c r="D4" s="42">
        <f aca="true" t="shared" si="0" ref="D4:AF4">C4+C5</f>
        <v>0</v>
      </c>
      <c r="E4" s="42">
        <f t="shared" si="0"/>
        <v>0</v>
      </c>
      <c r="F4" s="42">
        <f t="shared" si="0"/>
        <v>0</v>
      </c>
      <c r="G4" s="42">
        <f t="shared" si="0"/>
        <v>0</v>
      </c>
      <c r="H4" s="42">
        <f t="shared" si="0"/>
        <v>0</v>
      </c>
      <c r="I4" s="42">
        <f t="shared" si="0"/>
        <v>0</v>
      </c>
      <c r="J4" s="42">
        <f t="shared" si="0"/>
        <v>0</v>
      </c>
      <c r="K4" s="42">
        <f t="shared" si="0"/>
        <v>0</v>
      </c>
      <c r="L4" s="42">
        <f t="shared" si="0"/>
        <v>0</v>
      </c>
      <c r="M4" s="42">
        <f t="shared" si="0"/>
        <v>0</v>
      </c>
      <c r="N4" s="42">
        <f t="shared" si="0"/>
        <v>0</v>
      </c>
      <c r="O4" s="42">
        <f t="shared" si="0"/>
        <v>0</v>
      </c>
      <c r="P4" s="42">
        <f t="shared" si="0"/>
        <v>0</v>
      </c>
      <c r="Q4" s="42">
        <f t="shared" si="0"/>
        <v>0</v>
      </c>
      <c r="R4" s="42">
        <f t="shared" si="0"/>
        <v>0</v>
      </c>
      <c r="S4" s="42">
        <f t="shared" si="0"/>
        <v>0</v>
      </c>
      <c r="T4" s="42">
        <f t="shared" si="0"/>
        <v>0</v>
      </c>
      <c r="U4" s="42">
        <f t="shared" si="0"/>
        <v>0</v>
      </c>
      <c r="V4" s="42">
        <f t="shared" si="0"/>
        <v>0</v>
      </c>
      <c r="W4" s="42">
        <f t="shared" si="0"/>
        <v>0</v>
      </c>
      <c r="X4" s="42">
        <f t="shared" si="0"/>
        <v>0</v>
      </c>
      <c r="Y4" s="42">
        <f t="shared" si="0"/>
        <v>0</v>
      </c>
      <c r="Z4" s="42">
        <f t="shared" si="0"/>
        <v>0</v>
      </c>
      <c r="AA4" s="42">
        <f t="shared" si="0"/>
        <v>0</v>
      </c>
      <c r="AB4" s="42">
        <f t="shared" si="0"/>
        <v>0</v>
      </c>
      <c r="AC4" s="42">
        <f t="shared" si="0"/>
        <v>0</v>
      </c>
      <c r="AD4" s="42">
        <f t="shared" si="0"/>
        <v>0</v>
      </c>
      <c r="AE4" s="42">
        <f t="shared" si="0"/>
        <v>0</v>
      </c>
      <c r="AF4" s="42">
        <f t="shared" si="0"/>
        <v>0</v>
      </c>
      <c r="AG4" s="62"/>
    </row>
    <row r="5" spans="1:33" ht="15.75" thickBot="1">
      <c r="A5" s="9" t="s">
        <v>61</v>
      </c>
      <c r="B5" s="63"/>
      <c r="C5" s="10">
        <v>0</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62"/>
    </row>
    <row r="6" spans="1:33" s="55" customFormat="1" ht="8.25" customHeight="1" thickBo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62"/>
    </row>
    <row r="7" spans="1:33" ht="22.5">
      <c r="A7" s="49" t="s">
        <v>33</v>
      </c>
      <c r="B7" s="38" t="s">
        <v>92</v>
      </c>
      <c r="C7" s="50" t="s">
        <v>48</v>
      </c>
      <c r="D7" s="50" t="s">
        <v>49</v>
      </c>
      <c r="E7" s="50" t="s">
        <v>50</v>
      </c>
      <c r="F7" s="50" t="s">
        <v>51</v>
      </c>
      <c r="G7" s="50" t="s">
        <v>52</v>
      </c>
      <c r="H7" s="50" t="s">
        <v>53</v>
      </c>
      <c r="I7" s="50" t="s">
        <v>54</v>
      </c>
      <c r="J7" s="50" t="s">
        <v>64</v>
      </c>
      <c r="K7" s="50" t="s">
        <v>65</v>
      </c>
      <c r="L7" s="50" t="s">
        <v>66</v>
      </c>
      <c r="M7" s="50" t="s">
        <v>67</v>
      </c>
      <c r="N7" s="50" t="s">
        <v>68</v>
      </c>
      <c r="O7" s="50" t="s">
        <v>69</v>
      </c>
      <c r="P7" s="50" t="s">
        <v>70</v>
      </c>
      <c r="Q7" s="50" t="s">
        <v>71</v>
      </c>
      <c r="R7" s="50" t="s">
        <v>72</v>
      </c>
      <c r="S7" s="50" t="s">
        <v>73</v>
      </c>
      <c r="T7" s="50" t="s">
        <v>74</v>
      </c>
      <c r="U7" s="50" t="s">
        <v>75</v>
      </c>
      <c r="V7" s="50" t="s">
        <v>76</v>
      </c>
      <c r="W7" s="50" t="s">
        <v>77</v>
      </c>
      <c r="X7" s="50" t="s">
        <v>78</v>
      </c>
      <c r="Y7" s="50" t="s">
        <v>79</v>
      </c>
      <c r="Z7" s="50" t="s">
        <v>80</v>
      </c>
      <c r="AA7" s="50" t="s">
        <v>81</v>
      </c>
      <c r="AB7" s="50" t="s">
        <v>82</v>
      </c>
      <c r="AC7" s="50" t="s">
        <v>83</v>
      </c>
      <c r="AD7" s="50" t="s">
        <v>84</v>
      </c>
      <c r="AE7" s="50" t="s">
        <v>85</v>
      </c>
      <c r="AF7" s="50" t="s">
        <v>86</v>
      </c>
      <c r="AG7" s="62"/>
    </row>
    <row r="8" spans="1:33" ht="15">
      <c r="A8" s="29" t="s">
        <v>93</v>
      </c>
      <c r="B8" s="64"/>
      <c r="C8" s="20">
        <v>0</v>
      </c>
      <c r="D8" s="20">
        <v>0</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62"/>
    </row>
    <row r="9" spans="1:33" ht="15">
      <c r="A9" s="29" t="s">
        <v>94</v>
      </c>
      <c r="B9" s="64"/>
      <c r="C9" s="20">
        <v>0</v>
      </c>
      <c r="D9" s="20">
        <v>0</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62"/>
    </row>
    <row r="10" spans="1:33" ht="15">
      <c r="A10" s="29" t="s">
        <v>34</v>
      </c>
      <c r="B10" s="64"/>
      <c r="C10" s="20">
        <v>0</v>
      </c>
      <c r="D10" s="20">
        <v>0</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62"/>
    </row>
    <row r="11" spans="1:33" ht="15">
      <c r="A11" s="29" t="s">
        <v>35</v>
      </c>
      <c r="B11" s="64"/>
      <c r="C11" s="20">
        <v>0</v>
      </c>
      <c r="D11" s="20">
        <v>0</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62"/>
    </row>
    <row r="12" spans="1:33" ht="22.5">
      <c r="A12" s="29" t="s">
        <v>36</v>
      </c>
      <c r="B12" s="64"/>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62"/>
    </row>
    <row r="13" spans="1:33" ht="15.75" thickBot="1">
      <c r="A13" s="43" t="s">
        <v>37</v>
      </c>
      <c r="B13" s="33"/>
      <c r="C13" s="33">
        <f>SUM(C8:C12)</f>
        <v>0</v>
      </c>
      <c r="D13" s="33">
        <f aca="true" t="shared" si="1" ref="D13:AE13">SUM(D8:D12)</f>
        <v>0</v>
      </c>
      <c r="E13" s="33">
        <f t="shared" si="1"/>
        <v>0</v>
      </c>
      <c r="F13" s="33">
        <f t="shared" si="1"/>
        <v>0</v>
      </c>
      <c r="G13" s="33">
        <f t="shared" si="1"/>
        <v>0</v>
      </c>
      <c r="H13" s="33">
        <f t="shared" si="1"/>
        <v>0</v>
      </c>
      <c r="I13" s="33">
        <f t="shared" si="1"/>
        <v>0</v>
      </c>
      <c r="J13" s="33">
        <f t="shared" si="1"/>
        <v>0</v>
      </c>
      <c r="K13" s="33">
        <f t="shared" si="1"/>
        <v>0</v>
      </c>
      <c r="L13" s="33">
        <f t="shared" si="1"/>
        <v>0</v>
      </c>
      <c r="M13" s="33">
        <f t="shared" si="1"/>
        <v>0</v>
      </c>
      <c r="N13" s="33">
        <f t="shared" si="1"/>
        <v>0</v>
      </c>
      <c r="O13" s="33">
        <f t="shared" si="1"/>
        <v>0</v>
      </c>
      <c r="P13" s="33">
        <f t="shared" si="1"/>
        <v>0</v>
      </c>
      <c r="Q13" s="33">
        <f t="shared" si="1"/>
        <v>0</v>
      </c>
      <c r="R13" s="33">
        <f t="shared" si="1"/>
        <v>0</v>
      </c>
      <c r="S13" s="33">
        <f t="shared" si="1"/>
        <v>0</v>
      </c>
      <c r="T13" s="33">
        <f t="shared" si="1"/>
        <v>0</v>
      </c>
      <c r="U13" s="33">
        <f t="shared" si="1"/>
        <v>0</v>
      </c>
      <c r="V13" s="33">
        <f t="shared" si="1"/>
        <v>0</v>
      </c>
      <c r="W13" s="33">
        <f t="shared" si="1"/>
        <v>0</v>
      </c>
      <c r="X13" s="33">
        <f t="shared" si="1"/>
        <v>0</v>
      </c>
      <c r="Y13" s="33">
        <f t="shared" si="1"/>
        <v>0</v>
      </c>
      <c r="Z13" s="33">
        <f t="shared" si="1"/>
        <v>0</v>
      </c>
      <c r="AA13" s="33">
        <f t="shared" si="1"/>
        <v>0</v>
      </c>
      <c r="AB13" s="33">
        <f t="shared" si="1"/>
        <v>0</v>
      </c>
      <c r="AC13" s="33">
        <f t="shared" si="1"/>
        <v>0</v>
      </c>
      <c r="AD13" s="33">
        <f t="shared" si="1"/>
        <v>0</v>
      </c>
      <c r="AE13" s="33">
        <f t="shared" si="1"/>
        <v>0</v>
      </c>
      <c r="AF13" s="33">
        <f>SUM(AF8:AF12)</f>
        <v>0</v>
      </c>
      <c r="AG13" s="62"/>
    </row>
    <row r="14" spans="1:33" s="55" customFormat="1" ht="8.25" customHeight="1" thickBo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62"/>
    </row>
    <row r="15" spans="1:33" ht="15">
      <c r="A15" s="44" t="s">
        <v>40</v>
      </c>
      <c r="B15" s="45"/>
      <c r="C15" s="35" t="s">
        <v>48</v>
      </c>
      <c r="D15" s="35" t="s">
        <v>49</v>
      </c>
      <c r="E15" s="35" t="s">
        <v>50</v>
      </c>
      <c r="F15" s="35" t="s">
        <v>51</v>
      </c>
      <c r="G15" s="35" t="s">
        <v>52</v>
      </c>
      <c r="H15" s="35" t="s">
        <v>53</v>
      </c>
      <c r="I15" s="35" t="s">
        <v>54</v>
      </c>
      <c r="J15" s="35" t="s">
        <v>64</v>
      </c>
      <c r="K15" s="35" t="s">
        <v>65</v>
      </c>
      <c r="L15" s="35" t="s">
        <v>66</v>
      </c>
      <c r="M15" s="35" t="s">
        <v>67</v>
      </c>
      <c r="N15" s="35" t="s">
        <v>68</v>
      </c>
      <c r="O15" s="35" t="s">
        <v>69</v>
      </c>
      <c r="P15" s="35" t="s">
        <v>70</v>
      </c>
      <c r="Q15" s="35" t="s">
        <v>71</v>
      </c>
      <c r="R15" s="35" t="s">
        <v>72</v>
      </c>
      <c r="S15" s="35" t="s">
        <v>73</v>
      </c>
      <c r="T15" s="35" t="s">
        <v>74</v>
      </c>
      <c r="U15" s="35" t="s">
        <v>75</v>
      </c>
      <c r="V15" s="35" t="s">
        <v>76</v>
      </c>
      <c r="W15" s="35" t="s">
        <v>77</v>
      </c>
      <c r="X15" s="35" t="s">
        <v>78</v>
      </c>
      <c r="Y15" s="35" t="s">
        <v>79</v>
      </c>
      <c r="Z15" s="35" t="s">
        <v>80</v>
      </c>
      <c r="AA15" s="35" t="s">
        <v>81</v>
      </c>
      <c r="AB15" s="35" t="s">
        <v>82</v>
      </c>
      <c r="AC15" s="35" t="s">
        <v>83</v>
      </c>
      <c r="AD15" s="35" t="s">
        <v>84</v>
      </c>
      <c r="AE15" s="35" t="s">
        <v>85</v>
      </c>
      <c r="AF15" s="35" t="s">
        <v>86</v>
      </c>
      <c r="AG15" s="62"/>
    </row>
    <row r="16" spans="1:33" ht="15">
      <c r="A16" s="19" t="s">
        <v>41</v>
      </c>
      <c r="B16" s="64"/>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62"/>
    </row>
    <row r="17" spans="1:33" ht="15">
      <c r="A17" s="46" t="s">
        <v>42</v>
      </c>
      <c r="B17" s="64"/>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62"/>
    </row>
    <row r="18" spans="1:33" ht="15">
      <c r="A18" s="29" t="s">
        <v>43</v>
      </c>
      <c r="B18" s="64"/>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62"/>
    </row>
    <row r="19" spans="1:33" ht="15">
      <c r="A19" s="19" t="s">
        <v>44</v>
      </c>
      <c r="B19" s="64"/>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62"/>
    </row>
    <row r="20" spans="1:33" ht="15">
      <c r="A20" s="66" t="s">
        <v>97</v>
      </c>
      <c r="B20" s="65"/>
      <c r="C20" s="65">
        <f>Wirtschaftlichkeitslücke!B30</f>
        <v>0</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2"/>
    </row>
    <row r="21" spans="1:33" ht="22.5">
      <c r="A21" s="67" t="s">
        <v>98</v>
      </c>
      <c r="B21" s="65"/>
      <c r="C21" s="68">
        <v>0</v>
      </c>
      <c r="D21" s="68">
        <v>0</v>
      </c>
      <c r="E21" s="68">
        <v>0</v>
      </c>
      <c r="F21" s="68">
        <v>0</v>
      </c>
      <c r="G21" s="68">
        <v>0</v>
      </c>
      <c r="H21" s="68">
        <v>0</v>
      </c>
      <c r="I21" s="68">
        <v>0</v>
      </c>
      <c r="J21" s="68">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c r="AG21" s="62"/>
    </row>
    <row r="22" spans="1:33" ht="15">
      <c r="A22" s="47" t="s">
        <v>45</v>
      </c>
      <c r="B22" s="22"/>
      <c r="C22" s="22">
        <f>SUM(C16:C20)-C21</f>
        <v>0</v>
      </c>
      <c r="D22" s="22">
        <f>SUM(D16:D19)-D21</f>
        <v>0</v>
      </c>
      <c r="E22" s="22">
        <f aca="true" t="shared" si="2" ref="E22:AF22">SUM(E16:E19)-E21</f>
        <v>0</v>
      </c>
      <c r="F22" s="22">
        <f t="shared" si="2"/>
        <v>0</v>
      </c>
      <c r="G22" s="22">
        <f t="shared" si="2"/>
        <v>0</v>
      </c>
      <c r="H22" s="22">
        <f t="shared" si="2"/>
        <v>0</v>
      </c>
      <c r="I22" s="22">
        <f t="shared" si="2"/>
        <v>0</v>
      </c>
      <c r="J22" s="22">
        <f t="shared" si="2"/>
        <v>0</v>
      </c>
      <c r="K22" s="22">
        <f t="shared" si="2"/>
        <v>0</v>
      </c>
      <c r="L22" s="22">
        <f t="shared" si="2"/>
        <v>0</v>
      </c>
      <c r="M22" s="22">
        <f t="shared" si="2"/>
        <v>0</v>
      </c>
      <c r="N22" s="22">
        <f t="shared" si="2"/>
        <v>0</v>
      </c>
      <c r="O22" s="22">
        <f t="shared" si="2"/>
        <v>0</v>
      </c>
      <c r="P22" s="22">
        <f t="shared" si="2"/>
        <v>0</v>
      </c>
      <c r="Q22" s="22">
        <f t="shared" si="2"/>
        <v>0</v>
      </c>
      <c r="R22" s="22">
        <f t="shared" si="2"/>
        <v>0</v>
      </c>
      <c r="S22" s="22">
        <f t="shared" si="2"/>
        <v>0</v>
      </c>
      <c r="T22" s="22">
        <f t="shared" si="2"/>
        <v>0</v>
      </c>
      <c r="U22" s="22">
        <f t="shared" si="2"/>
        <v>0</v>
      </c>
      <c r="V22" s="22">
        <f t="shared" si="2"/>
        <v>0</v>
      </c>
      <c r="W22" s="22">
        <f t="shared" si="2"/>
        <v>0</v>
      </c>
      <c r="X22" s="22">
        <f t="shared" si="2"/>
        <v>0</v>
      </c>
      <c r="Y22" s="22">
        <f t="shared" si="2"/>
        <v>0</v>
      </c>
      <c r="Z22" s="22">
        <f t="shared" si="2"/>
        <v>0</v>
      </c>
      <c r="AA22" s="22">
        <f t="shared" si="2"/>
        <v>0</v>
      </c>
      <c r="AB22" s="22">
        <f t="shared" si="2"/>
        <v>0</v>
      </c>
      <c r="AC22" s="22">
        <f t="shared" si="2"/>
        <v>0</v>
      </c>
      <c r="AD22" s="22">
        <f t="shared" si="2"/>
        <v>0</v>
      </c>
      <c r="AE22" s="22">
        <f t="shared" si="2"/>
        <v>0</v>
      </c>
      <c r="AF22" s="22">
        <f t="shared" si="2"/>
        <v>0</v>
      </c>
      <c r="AG22" s="62"/>
    </row>
    <row r="23" spans="1:33" ht="15">
      <c r="A23" s="95" t="s">
        <v>91</v>
      </c>
      <c r="B23" s="96"/>
      <c r="C23" s="58">
        <v>0</v>
      </c>
      <c r="D23" s="58">
        <v>0</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58">
        <v>0</v>
      </c>
      <c r="W23" s="58">
        <v>0</v>
      </c>
      <c r="X23" s="58">
        <v>0</v>
      </c>
      <c r="Y23" s="58">
        <v>0</v>
      </c>
      <c r="Z23" s="58">
        <v>0</v>
      </c>
      <c r="AA23" s="58">
        <v>0</v>
      </c>
      <c r="AB23" s="58">
        <v>0</v>
      </c>
      <c r="AC23" s="58">
        <v>0</v>
      </c>
      <c r="AD23" s="58">
        <v>0</v>
      </c>
      <c r="AE23" s="58">
        <v>0</v>
      </c>
      <c r="AF23" s="58">
        <v>0</v>
      </c>
      <c r="AG23" s="62"/>
    </row>
    <row r="24" spans="1:33" ht="15">
      <c r="A24" s="97" t="s">
        <v>38</v>
      </c>
      <c r="B24" s="98"/>
      <c r="C24" s="18">
        <f>1/((1+C23)^C27)</f>
        <v>1</v>
      </c>
      <c r="D24" s="18">
        <f>1/((1+D23)^D27)</f>
        <v>1</v>
      </c>
      <c r="E24" s="18">
        <f aca="true" t="shared" si="3" ref="E24:AF24">1/((1+E23)^E27)</f>
        <v>1</v>
      </c>
      <c r="F24" s="18">
        <f t="shared" si="3"/>
        <v>1</v>
      </c>
      <c r="G24" s="18">
        <f t="shared" si="3"/>
        <v>1</v>
      </c>
      <c r="H24" s="18">
        <f t="shared" si="3"/>
        <v>1</v>
      </c>
      <c r="I24" s="18">
        <f t="shared" si="3"/>
        <v>1</v>
      </c>
      <c r="J24" s="18">
        <f t="shared" si="3"/>
        <v>1</v>
      </c>
      <c r="K24" s="18">
        <f t="shared" si="3"/>
        <v>1</v>
      </c>
      <c r="L24" s="18">
        <f t="shared" si="3"/>
        <v>1</v>
      </c>
      <c r="M24" s="18">
        <f t="shared" si="3"/>
        <v>1</v>
      </c>
      <c r="N24" s="18">
        <f t="shared" si="3"/>
        <v>1</v>
      </c>
      <c r="O24" s="18">
        <f t="shared" si="3"/>
        <v>1</v>
      </c>
      <c r="P24" s="18">
        <f t="shared" si="3"/>
        <v>1</v>
      </c>
      <c r="Q24" s="18">
        <f t="shared" si="3"/>
        <v>1</v>
      </c>
      <c r="R24" s="18">
        <f t="shared" si="3"/>
        <v>1</v>
      </c>
      <c r="S24" s="18">
        <f t="shared" si="3"/>
        <v>1</v>
      </c>
      <c r="T24" s="18">
        <f t="shared" si="3"/>
        <v>1</v>
      </c>
      <c r="U24" s="18">
        <f t="shared" si="3"/>
        <v>1</v>
      </c>
      <c r="V24" s="18">
        <f t="shared" si="3"/>
        <v>1</v>
      </c>
      <c r="W24" s="18">
        <f t="shared" si="3"/>
        <v>1</v>
      </c>
      <c r="X24" s="18">
        <f t="shared" si="3"/>
        <v>1</v>
      </c>
      <c r="Y24" s="18">
        <f t="shared" si="3"/>
        <v>1</v>
      </c>
      <c r="Z24" s="18">
        <f t="shared" si="3"/>
        <v>1</v>
      </c>
      <c r="AA24" s="18">
        <f t="shared" si="3"/>
        <v>1</v>
      </c>
      <c r="AB24" s="18">
        <f t="shared" si="3"/>
        <v>1</v>
      </c>
      <c r="AC24" s="18">
        <f t="shared" si="3"/>
        <v>1</v>
      </c>
      <c r="AD24" s="18">
        <f t="shared" si="3"/>
        <v>1</v>
      </c>
      <c r="AE24" s="18">
        <f t="shared" si="3"/>
        <v>1</v>
      </c>
      <c r="AF24" s="18">
        <f t="shared" si="3"/>
        <v>1</v>
      </c>
      <c r="AG24" s="62"/>
    </row>
    <row r="25" spans="1:33" ht="15">
      <c r="A25" s="47" t="s">
        <v>39</v>
      </c>
      <c r="B25" s="22">
        <f>SUM(C25:AF25)</f>
        <v>0</v>
      </c>
      <c r="C25" s="22">
        <f aca="true" t="shared" si="4" ref="C25:AF25">C13*C24</f>
        <v>0</v>
      </c>
      <c r="D25" s="22">
        <f t="shared" si="4"/>
        <v>0</v>
      </c>
      <c r="E25" s="22">
        <f t="shared" si="4"/>
        <v>0</v>
      </c>
      <c r="F25" s="22">
        <f t="shared" si="4"/>
        <v>0</v>
      </c>
      <c r="G25" s="22">
        <f t="shared" si="4"/>
        <v>0</v>
      </c>
      <c r="H25" s="22">
        <f t="shared" si="4"/>
        <v>0</v>
      </c>
      <c r="I25" s="22">
        <f t="shared" si="4"/>
        <v>0</v>
      </c>
      <c r="J25" s="22">
        <f t="shared" si="4"/>
        <v>0</v>
      </c>
      <c r="K25" s="22">
        <f t="shared" si="4"/>
        <v>0</v>
      </c>
      <c r="L25" s="22">
        <f t="shared" si="4"/>
        <v>0</v>
      </c>
      <c r="M25" s="22">
        <f t="shared" si="4"/>
        <v>0</v>
      </c>
      <c r="N25" s="22">
        <f t="shared" si="4"/>
        <v>0</v>
      </c>
      <c r="O25" s="22">
        <f t="shared" si="4"/>
        <v>0</v>
      </c>
      <c r="P25" s="22">
        <f t="shared" si="4"/>
        <v>0</v>
      </c>
      <c r="Q25" s="22">
        <f t="shared" si="4"/>
        <v>0</v>
      </c>
      <c r="R25" s="22">
        <f t="shared" si="4"/>
        <v>0</v>
      </c>
      <c r="S25" s="22">
        <f t="shared" si="4"/>
        <v>0</v>
      </c>
      <c r="T25" s="22">
        <f t="shared" si="4"/>
        <v>0</v>
      </c>
      <c r="U25" s="22">
        <f t="shared" si="4"/>
        <v>0</v>
      </c>
      <c r="V25" s="22">
        <f t="shared" si="4"/>
        <v>0</v>
      </c>
      <c r="W25" s="22">
        <f t="shared" si="4"/>
        <v>0</v>
      </c>
      <c r="X25" s="22">
        <f t="shared" si="4"/>
        <v>0</v>
      </c>
      <c r="Y25" s="22">
        <f t="shared" si="4"/>
        <v>0</v>
      </c>
      <c r="Z25" s="22">
        <f t="shared" si="4"/>
        <v>0</v>
      </c>
      <c r="AA25" s="22">
        <f t="shared" si="4"/>
        <v>0</v>
      </c>
      <c r="AB25" s="22">
        <f t="shared" si="4"/>
        <v>0</v>
      </c>
      <c r="AC25" s="22">
        <f t="shared" si="4"/>
        <v>0</v>
      </c>
      <c r="AD25" s="22">
        <f t="shared" si="4"/>
        <v>0</v>
      </c>
      <c r="AE25" s="22">
        <f t="shared" si="4"/>
        <v>0</v>
      </c>
      <c r="AF25" s="22">
        <f t="shared" si="4"/>
        <v>0</v>
      </c>
      <c r="AG25" s="62"/>
    </row>
    <row r="26" spans="1:33" ht="15.75" thickBot="1">
      <c r="A26" s="48" t="s">
        <v>46</v>
      </c>
      <c r="B26" s="33">
        <f>SUM(C26:AF26)</f>
        <v>0</v>
      </c>
      <c r="C26" s="33">
        <f>C22*C24</f>
        <v>0</v>
      </c>
      <c r="D26" s="33">
        <f aca="true" t="shared" si="5" ref="D26:AF26">D22*D24</f>
        <v>0</v>
      </c>
      <c r="E26" s="33">
        <f t="shared" si="5"/>
        <v>0</v>
      </c>
      <c r="F26" s="33">
        <f t="shared" si="5"/>
        <v>0</v>
      </c>
      <c r="G26" s="33">
        <f t="shared" si="5"/>
        <v>0</v>
      </c>
      <c r="H26" s="33">
        <f t="shared" si="5"/>
        <v>0</v>
      </c>
      <c r="I26" s="33">
        <f t="shared" si="5"/>
        <v>0</v>
      </c>
      <c r="J26" s="33">
        <f t="shared" si="5"/>
        <v>0</v>
      </c>
      <c r="K26" s="33">
        <f t="shared" si="5"/>
        <v>0</v>
      </c>
      <c r="L26" s="33">
        <f t="shared" si="5"/>
        <v>0</v>
      </c>
      <c r="M26" s="33">
        <f t="shared" si="5"/>
        <v>0</v>
      </c>
      <c r="N26" s="33">
        <f t="shared" si="5"/>
        <v>0</v>
      </c>
      <c r="O26" s="33">
        <f t="shared" si="5"/>
        <v>0</v>
      </c>
      <c r="P26" s="33">
        <f t="shared" si="5"/>
        <v>0</v>
      </c>
      <c r="Q26" s="33">
        <f t="shared" si="5"/>
        <v>0</v>
      </c>
      <c r="R26" s="33">
        <f t="shared" si="5"/>
        <v>0</v>
      </c>
      <c r="S26" s="33">
        <f t="shared" si="5"/>
        <v>0</v>
      </c>
      <c r="T26" s="33">
        <f t="shared" si="5"/>
        <v>0</v>
      </c>
      <c r="U26" s="33">
        <f t="shared" si="5"/>
        <v>0</v>
      </c>
      <c r="V26" s="33">
        <f t="shared" si="5"/>
        <v>0</v>
      </c>
      <c r="W26" s="33">
        <f t="shared" si="5"/>
        <v>0</v>
      </c>
      <c r="X26" s="33">
        <f t="shared" si="5"/>
        <v>0</v>
      </c>
      <c r="Y26" s="33">
        <f t="shared" si="5"/>
        <v>0</v>
      </c>
      <c r="Z26" s="33">
        <f t="shared" si="5"/>
        <v>0</v>
      </c>
      <c r="AA26" s="33">
        <f t="shared" si="5"/>
        <v>0</v>
      </c>
      <c r="AB26" s="33">
        <f t="shared" si="5"/>
        <v>0</v>
      </c>
      <c r="AC26" s="33">
        <f t="shared" si="5"/>
        <v>0</v>
      </c>
      <c r="AD26" s="33">
        <f t="shared" si="5"/>
        <v>0</v>
      </c>
      <c r="AE26" s="33">
        <f t="shared" si="5"/>
        <v>0</v>
      </c>
      <c r="AF26" s="33">
        <f t="shared" si="5"/>
        <v>0</v>
      </c>
      <c r="AG26" s="62"/>
    </row>
    <row r="27" spans="1:32" ht="8.25" customHeight="1">
      <c r="A27" s="57"/>
      <c r="B27" s="57"/>
      <c r="C27" s="56">
        <f>IF(C23&lt;&gt;0,B27+1,B27)</f>
        <v>0</v>
      </c>
      <c r="D27" s="56">
        <f aca="true" t="shared" si="6" ref="D27:AF27">IF(D23&lt;&gt;0,C27+1,C27)</f>
        <v>0</v>
      </c>
      <c r="E27" s="56">
        <f t="shared" si="6"/>
        <v>0</v>
      </c>
      <c r="F27" s="56">
        <f t="shared" si="6"/>
        <v>0</v>
      </c>
      <c r="G27" s="56">
        <f t="shared" si="6"/>
        <v>0</v>
      </c>
      <c r="H27" s="56">
        <f t="shared" si="6"/>
        <v>0</v>
      </c>
      <c r="I27" s="56">
        <f t="shared" si="6"/>
        <v>0</v>
      </c>
      <c r="J27" s="56">
        <f t="shared" si="6"/>
        <v>0</v>
      </c>
      <c r="K27" s="56">
        <f t="shared" si="6"/>
        <v>0</v>
      </c>
      <c r="L27" s="56">
        <f t="shared" si="6"/>
        <v>0</v>
      </c>
      <c r="M27" s="56">
        <f t="shared" si="6"/>
        <v>0</v>
      </c>
      <c r="N27" s="56">
        <f t="shared" si="6"/>
        <v>0</v>
      </c>
      <c r="O27" s="56">
        <f t="shared" si="6"/>
        <v>0</v>
      </c>
      <c r="P27" s="56">
        <f t="shared" si="6"/>
        <v>0</v>
      </c>
      <c r="Q27" s="56">
        <f t="shared" si="6"/>
        <v>0</v>
      </c>
      <c r="R27" s="56">
        <f t="shared" si="6"/>
        <v>0</v>
      </c>
      <c r="S27" s="56">
        <f t="shared" si="6"/>
        <v>0</v>
      </c>
      <c r="T27" s="56">
        <f t="shared" si="6"/>
        <v>0</v>
      </c>
      <c r="U27" s="56">
        <f t="shared" si="6"/>
        <v>0</v>
      </c>
      <c r="V27" s="56">
        <f t="shared" si="6"/>
        <v>0</v>
      </c>
      <c r="W27" s="56">
        <f t="shared" si="6"/>
        <v>0</v>
      </c>
      <c r="X27" s="56">
        <f t="shared" si="6"/>
        <v>0</v>
      </c>
      <c r="Y27" s="56">
        <f t="shared" si="6"/>
        <v>0</v>
      </c>
      <c r="Z27" s="56">
        <f t="shared" si="6"/>
        <v>0</v>
      </c>
      <c r="AA27" s="56">
        <f t="shared" si="6"/>
        <v>0</v>
      </c>
      <c r="AB27" s="56">
        <f t="shared" si="6"/>
        <v>0</v>
      </c>
      <c r="AC27" s="56">
        <f t="shared" si="6"/>
        <v>0</v>
      </c>
      <c r="AD27" s="56">
        <f t="shared" si="6"/>
        <v>0</v>
      </c>
      <c r="AE27" s="56">
        <f t="shared" si="6"/>
        <v>0</v>
      </c>
      <c r="AF27" s="56">
        <f t="shared" si="6"/>
        <v>0</v>
      </c>
    </row>
    <row r="28" spans="1:32" ht="15.75" thickBot="1">
      <c r="A28" s="51" t="s">
        <v>87</v>
      </c>
      <c r="B28" s="52">
        <f>B25-B26</f>
        <v>0</v>
      </c>
      <c r="AF28">
        <f>AF27</f>
        <v>0</v>
      </c>
    </row>
    <row r="29" ht="15">
      <c r="A29" s="53"/>
    </row>
    <row r="30" spans="1:33" ht="15">
      <c r="A30" s="61" t="s">
        <v>95</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row>
    <row r="31" spans="1:33" ht="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ht="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ht="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sheetData>
  <sheetProtection password="FF22" sheet="1" objects="1" scenarios="1" selectLockedCells="1"/>
  <mergeCells count="5">
    <mergeCell ref="A14:AF14"/>
    <mergeCell ref="A6:AF6"/>
    <mergeCell ref="A23:B23"/>
    <mergeCell ref="A24:B24"/>
    <mergeCell ref="A1:G1"/>
  </mergeCells>
  <conditionalFormatting sqref="B4 B3:AF3 C5:AF5">
    <cfRule type="cellIs" priority="8" dxfId="1" operator="equal">
      <formula>0</formula>
    </cfRule>
  </conditionalFormatting>
  <conditionalFormatting sqref="C8:AF12">
    <cfRule type="cellIs" priority="7" dxfId="1" operator="equal">
      <formula>0</formula>
    </cfRule>
  </conditionalFormatting>
  <conditionalFormatting sqref="C21:AF21 C16:AF19">
    <cfRule type="cellIs" priority="6" dxfId="1" operator="equal">
      <formula>0</formula>
    </cfRule>
  </conditionalFormatting>
  <conditionalFormatting sqref="C7:AF7">
    <cfRule type="cellIs" priority="5" dxfId="1" operator="equal">
      <formula>0</formula>
    </cfRule>
  </conditionalFormatting>
  <conditionalFormatting sqref="C23:AF23">
    <cfRule type="cellIs" priority="2" dxfId="1" operator="equal">
      <formula>0</formula>
    </cfRule>
  </conditionalFormatting>
  <printOptions/>
  <pageMargins left="0.3937007874015748" right="0.3937007874015748" top="0.7874015748031497" bottom="0.7874015748031497" header="0.31496062992125984" footer="0.31496062992125984"/>
  <pageSetup horizontalDpi="600" verticalDpi="600" orientation="landscape" paperSize="9" r:id="rId1"/>
  <headerFooter>
    <oddFooter>&amp;R&amp;P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JHM</dc:creator>
  <cp:keywords/>
  <dc:description/>
  <cp:lastModifiedBy>JHM</cp:lastModifiedBy>
  <cp:lastPrinted>2017-06-01T09:16:04Z</cp:lastPrinted>
  <dcterms:created xsi:type="dcterms:W3CDTF">2015-11-09T10:00:40Z</dcterms:created>
  <dcterms:modified xsi:type="dcterms:W3CDTF">2017-06-02T09:20:40Z</dcterms:modified>
  <cp:category/>
  <cp:version/>
  <cp:contentType/>
  <cp:contentStatus/>
</cp:coreProperties>
</file>